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5\"/>
    </mc:Choice>
  </mc:AlternateContent>
  <bookViews>
    <workbookView xWindow="360" yWindow="312" windowWidth="13212" windowHeight="6576"/>
  </bookViews>
  <sheets>
    <sheet name="Monitoring Costs" sheetId="1" r:id="rId1"/>
  </sheets>
  <externalReferences>
    <externalReference r:id="rId2"/>
  </externalReferences>
  <definedNames>
    <definedName name="Cost_per_day" localSheetId="0">'Monitoring Costs'!$G$6:$G$20</definedName>
    <definedName name="Cost_per_day">[1]Crashing!$M$6:$M$20</definedName>
    <definedName name="Crash_amount" localSheetId="0">'Monitoring Costs'!$H$6:$H$20</definedName>
    <definedName name="Crash_amount">#REF!</definedName>
    <definedName name="Crashing_cost" localSheetId="0">'Monitoring Costs'!#REF!</definedName>
    <definedName name="Crashing_cost">#REF!</definedName>
    <definedName name="Deadline" localSheetId="0">'Monitoring Costs'!#REF!</definedName>
    <definedName name="Deadline">#REF!</definedName>
    <definedName name="Max_crash" localSheetId="0">'Monitoring Costs'!$J$6:$J$20</definedName>
    <definedName name="Max_crash">#REF!</definedName>
    <definedName name="_xlnm.Print_Area" localSheetId="0">'Monitoring Costs'!$A$52:$BL$69</definedName>
    <definedName name="Project_time" localSheetId="0">'Monitoring Costs'!$B$43</definedName>
    <definedName name="Project_time">#REF!</definedName>
    <definedName name="solver_adj" localSheetId="0" hidden="1">'Monitoring Costs'!$B$54:$B$68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'Monitoring Costs'!$B$54:$B$68</definedName>
    <definedName name="solver_lhs2" localSheetId="0" hidden="1">'Monitoring Costs'!$B$54:$B$68</definedName>
    <definedName name="solver_lin" localSheetId="0" hidden="1">2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2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'Monitoring Costs'!#REF!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3</definedName>
    <definedName name="solver_reo" localSheetId="0" hidden="1">2</definedName>
    <definedName name="solver_rep" localSheetId="0" hidden="1">2</definedName>
    <definedName name="solver_rhs1" localSheetId="0" hidden="1">'Monitoring Costs'!$D$26:$D$40</definedName>
    <definedName name="solver_rhs2" localSheetId="0" hidden="1">'Monitoring Costs'!$B$26:$B$40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2</definedName>
  </definedNames>
  <calcPr calcId="152511" iterate="1"/>
</workbook>
</file>

<file path=xl/calcChain.xml><?xml version="1.0" encoding="utf-8"?>
<calcChain xmlns="http://schemas.openxmlformats.org/spreadsheetml/2006/main">
  <c r="C25" i="1" l="1"/>
  <c r="B26" i="1" s="1"/>
  <c r="C26" i="1" l="1"/>
  <c r="B27" i="1" s="1"/>
  <c r="C27" i="1" l="1"/>
  <c r="B28" i="1" l="1"/>
  <c r="B29" i="1"/>
  <c r="C28" i="1" l="1"/>
  <c r="C29" i="1"/>
  <c r="B32" i="1" l="1"/>
  <c r="B30" i="1"/>
  <c r="C32" i="1" l="1"/>
  <c r="B35" i="1" s="1"/>
  <c r="C30" i="1"/>
  <c r="B31" i="1" s="1"/>
  <c r="C31" i="1" l="1"/>
  <c r="C35" i="1"/>
  <c r="B33" i="1" l="1"/>
  <c r="B34" i="1"/>
  <c r="C33" i="1" l="1"/>
  <c r="C34" i="1"/>
  <c r="B36" i="1" s="1"/>
  <c r="C36" i="1" l="1"/>
  <c r="B37" i="1"/>
  <c r="C37" i="1" l="1"/>
  <c r="B39" i="1" l="1"/>
  <c r="B38" i="1"/>
  <c r="C39" i="1" l="1"/>
  <c r="C38" i="1"/>
  <c r="B40" i="1" s="1"/>
  <c r="C40" i="1" l="1"/>
  <c r="B41" i="1" s="1"/>
  <c r="B43" i="1" l="1"/>
  <c r="E41" i="1" s="1"/>
  <c r="D41" i="1" s="1"/>
  <c r="E40" i="1" s="1"/>
  <c r="D40" i="1" s="1"/>
  <c r="C41" i="1"/>
  <c r="E38" i="1" l="1"/>
  <c r="D38" i="1" s="1"/>
  <c r="E39" i="1"/>
  <c r="D39" i="1" s="1"/>
  <c r="F40" i="1"/>
  <c r="B68" i="1"/>
  <c r="E37" i="1" l="1"/>
  <c r="D37" i="1" s="1"/>
  <c r="E35" i="1"/>
  <c r="D35" i="1" s="1"/>
  <c r="F38" i="1"/>
  <c r="B66" i="1"/>
  <c r="BG68" i="1"/>
  <c r="BH68" i="1"/>
  <c r="BI68" i="1"/>
  <c r="BJ68" i="1"/>
  <c r="BK68" i="1"/>
  <c r="BL68" i="1"/>
  <c r="C68" i="1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BE68" i="1"/>
  <c r="BF68" i="1"/>
  <c r="X68" i="1"/>
  <c r="Y68" i="1"/>
  <c r="Z68" i="1"/>
  <c r="AA68" i="1"/>
  <c r="AB68" i="1"/>
  <c r="AC68" i="1"/>
  <c r="AD68" i="1"/>
  <c r="AE68" i="1"/>
  <c r="AF68" i="1"/>
  <c r="AG68" i="1"/>
  <c r="AH68" i="1"/>
  <c r="AI68" i="1"/>
  <c r="AJ68" i="1"/>
  <c r="AK68" i="1"/>
  <c r="AL68" i="1"/>
  <c r="AM68" i="1"/>
  <c r="AN68" i="1"/>
  <c r="AO68" i="1"/>
  <c r="AP68" i="1"/>
  <c r="AQ68" i="1"/>
  <c r="AR68" i="1"/>
  <c r="AS68" i="1"/>
  <c r="AT68" i="1"/>
  <c r="AU68" i="1"/>
  <c r="AV68" i="1"/>
  <c r="AW68" i="1"/>
  <c r="AX68" i="1"/>
  <c r="AY68" i="1"/>
  <c r="AZ68" i="1"/>
  <c r="BA68" i="1"/>
  <c r="BB68" i="1"/>
  <c r="BC68" i="1"/>
  <c r="BD68" i="1"/>
  <c r="F39" i="1"/>
  <c r="B67" i="1"/>
  <c r="BG67" i="1" l="1"/>
  <c r="BH67" i="1"/>
  <c r="BI67" i="1"/>
  <c r="BJ67" i="1"/>
  <c r="BK67" i="1"/>
  <c r="BL67" i="1"/>
  <c r="C67" i="1"/>
  <c r="D67" i="1"/>
  <c r="E67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AG67" i="1"/>
  <c r="AH67" i="1"/>
  <c r="AI67" i="1"/>
  <c r="AJ67" i="1"/>
  <c r="AK67" i="1"/>
  <c r="AL67" i="1"/>
  <c r="AM67" i="1"/>
  <c r="AN67" i="1"/>
  <c r="AO67" i="1"/>
  <c r="AP67" i="1"/>
  <c r="AQ67" i="1"/>
  <c r="AR67" i="1"/>
  <c r="AS67" i="1"/>
  <c r="AT67" i="1"/>
  <c r="AU67" i="1"/>
  <c r="AV67" i="1"/>
  <c r="AW67" i="1"/>
  <c r="AX67" i="1"/>
  <c r="AY67" i="1"/>
  <c r="AZ67" i="1"/>
  <c r="BA67" i="1"/>
  <c r="BB67" i="1"/>
  <c r="BC67" i="1"/>
  <c r="BD67" i="1"/>
  <c r="BE67" i="1"/>
  <c r="BF67" i="1"/>
  <c r="E33" i="1"/>
  <c r="D33" i="1" s="1"/>
  <c r="E36" i="1"/>
  <c r="D36" i="1" s="1"/>
  <c r="F37" i="1"/>
  <c r="B65" i="1"/>
  <c r="BG66" i="1"/>
  <c r="BH66" i="1"/>
  <c r="BI66" i="1"/>
  <c r="BJ66" i="1"/>
  <c r="BK66" i="1"/>
  <c r="BL66" i="1"/>
  <c r="C66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AR66" i="1"/>
  <c r="AS66" i="1"/>
  <c r="AT66" i="1"/>
  <c r="AU66" i="1"/>
  <c r="AV66" i="1"/>
  <c r="AW66" i="1"/>
  <c r="AX66" i="1"/>
  <c r="AY66" i="1"/>
  <c r="AZ66" i="1"/>
  <c r="BA66" i="1"/>
  <c r="BB66" i="1"/>
  <c r="BC66" i="1"/>
  <c r="BD66" i="1"/>
  <c r="BE66" i="1"/>
  <c r="BF66" i="1"/>
  <c r="E32" i="1"/>
  <c r="D32" i="1" s="1"/>
  <c r="F35" i="1"/>
  <c r="B63" i="1"/>
  <c r="BG63" i="1" l="1"/>
  <c r="BH63" i="1"/>
  <c r="BI63" i="1"/>
  <c r="BJ63" i="1"/>
  <c r="BK63" i="1"/>
  <c r="BL63" i="1"/>
  <c r="C63" i="1"/>
  <c r="D63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AH63" i="1"/>
  <c r="AI63" i="1"/>
  <c r="AJ63" i="1"/>
  <c r="AK63" i="1"/>
  <c r="AL63" i="1"/>
  <c r="AM63" i="1"/>
  <c r="AN63" i="1"/>
  <c r="AO63" i="1"/>
  <c r="AP63" i="1"/>
  <c r="AQ63" i="1"/>
  <c r="AR63" i="1"/>
  <c r="AS63" i="1"/>
  <c r="AT63" i="1"/>
  <c r="AU63" i="1"/>
  <c r="AV63" i="1"/>
  <c r="AW63" i="1"/>
  <c r="AX63" i="1"/>
  <c r="AY63" i="1"/>
  <c r="AZ63" i="1"/>
  <c r="BA63" i="1"/>
  <c r="BB63" i="1"/>
  <c r="BC63" i="1"/>
  <c r="BD63" i="1"/>
  <c r="BE63" i="1"/>
  <c r="BF63" i="1"/>
  <c r="F32" i="1"/>
  <c r="B60" i="1"/>
  <c r="F33" i="1"/>
  <c r="B61" i="1"/>
  <c r="BG65" i="1"/>
  <c r="BH65" i="1"/>
  <c r="BI65" i="1"/>
  <c r="BJ65" i="1"/>
  <c r="BK65" i="1"/>
  <c r="BL65" i="1"/>
  <c r="C65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AM65" i="1"/>
  <c r="AN65" i="1"/>
  <c r="AO65" i="1"/>
  <c r="AP65" i="1"/>
  <c r="AQ65" i="1"/>
  <c r="AR65" i="1"/>
  <c r="AS65" i="1"/>
  <c r="AT65" i="1"/>
  <c r="AU65" i="1"/>
  <c r="AV65" i="1"/>
  <c r="AW65" i="1"/>
  <c r="AX65" i="1"/>
  <c r="AY65" i="1"/>
  <c r="AZ65" i="1"/>
  <c r="BA65" i="1"/>
  <c r="BB65" i="1"/>
  <c r="BC65" i="1"/>
  <c r="BD65" i="1"/>
  <c r="BE65" i="1"/>
  <c r="BF65" i="1"/>
  <c r="E34" i="1"/>
  <c r="D34" i="1" s="1"/>
  <c r="E31" i="1" s="1"/>
  <c r="D31" i="1" s="1"/>
  <c r="F36" i="1"/>
  <c r="B64" i="1"/>
  <c r="E30" i="1" l="1"/>
  <c r="D30" i="1" s="1"/>
  <c r="E29" i="1"/>
  <c r="D29" i="1" s="1"/>
  <c r="F31" i="1"/>
  <c r="B59" i="1"/>
  <c r="BG61" i="1"/>
  <c r="BH61" i="1"/>
  <c r="BI61" i="1"/>
  <c r="BJ61" i="1"/>
  <c r="BK61" i="1"/>
  <c r="BL61" i="1"/>
  <c r="C61" i="1"/>
  <c r="D61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AN61" i="1"/>
  <c r="AO61" i="1"/>
  <c r="AP61" i="1"/>
  <c r="AQ61" i="1"/>
  <c r="AR61" i="1"/>
  <c r="AS61" i="1"/>
  <c r="AT61" i="1"/>
  <c r="AU61" i="1"/>
  <c r="AV61" i="1"/>
  <c r="AW61" i="1"/>
  <c r="AX61" i="1"/>
  <c r="AY61" i="1"/>
  <c r="AZ61" i="1"/>
  <c r="BA61" i="1"/>
  <c r="BB61" i="1"/>
  <c r="BC61" i="1"/>
  <c r="BD61" i="1"/>
  <c r="BE61" i="1"/>
  <c r="BF61" i="1"/>
  <c r="BG64" i="1"/>
  <c r="BH64" i="1"/>
  <c r="BI64" i="1"/>
  <c r="BJ64" i="1"/>
  <c r="BK64" i="1"/>
  <c r="BL64" i="1"/>
  <c r="C64" i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BE64" i="1"/>
  <c r="BF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M64" i="1"/>
  <c r="AN64" i="1"/>
  <c r="AO64" i="1"/>
  <c r="AP64" i="1"/>
  <c r="AQ64" i="1"/>
  <c r="AR64" i="1"/>
  <c r="AS64" i="1"/>
  <c r="AT64" i="1"/>
  <c r="AU64" i="1"/>
  <c r="AV64" i="1"/>
  <c r="AW64" i="1"/>
  <c r="AX64" i="1"/>
  <c r="AY64" i="1"/>
  <c r="AZ64" i="1"/>
  <c r="BA64" i="1"/>
  <c r="BB64" i="1"/>
  <c r="BC64" i="1"/>
  <c r="BD64" i="1"/>
  <c r="F34" i="1"/>
  <c r="B62" i="1"/>
  <c r="BG60" i="1"/>
  <c r="BH60" i="1"/>
  <c r="BI60" i="1"/>
  <c r="BJ60" i="1"/>
  <c r="BK60" i="1"/>
  <c r="BL60" i="1"/>
  <c r="C60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BF60" i="1"/>
  <c r="X60" i="1"/>
  <c r="Y60" i="1"/>
  <c r="Z60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M60" i="1"/>
  <c r="AN60" i="1"/>
  <c r="AO60" i="1"/>
  <c r="AP60" i="1"/>
  <c r="AQ60" i="1"/>
  <c r="AR60" i="1"/>
  <c r="AS60" i="1"/>
  <c r="AT60" i="1"/>
  <c r="AU60" i="1"/>
  <c r="AV60" i="1"/>
  <c r="AW60" i="1"/>
  <c r="AX60" i="1"/>
  <c r="AY60" i="1"/>
  <c r="AZ60" i="1"/>
  <c r="BA60" i="1"/>
  <c r="BB60" i="1"/>
  <c r="BC60" i="1"/>
  <c r="BD60" i="1"/>
  <c r="BE60" i="1"/>
  <c r="E28" i="1" l="1"/>
  <c r="D28" i="1" s="1"/>
  <c r="F30" i="1"/>
  <c r="B58" i="1"/>
  <c r="BG62" i="1"/>
  <c r="BH62" i="1"/>
  <c r="BI62" i="1"/>
  <c r="BJ62" i="1"/>
  <c r="BK62" i="1"/>
  <c r="BL62" i="1"/>
  <c r="C62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M62" i="1"/>
  <c r="AN62" i="1"/>
  <c r="AO62" i="1"/>
  <c r="AP62" i="1"/>
  <c r="AQ62" i="1"/>
  <c r="AR62" i="1"/>
  <c r="AS62" i="1"/>
  <c r="AT62" i="1"/>
  <c r="AU62" i="1"/>
  <c r="AV62" i="1"/>
  <c r="AW62" i="1"/>
  <c r="AX62" i="1"/>
  <c r="AY62" i="1"/>
  <c r="AZ62" i="1"/>
  <c r="BA62" i="1"/>
  <c r="BB62" i="1"/>
  <c r="BC62" i="1"/>
  <c r="BD62" i="1"/>
  <c r="BE62" i="1"/>
  <c r="BF62" i="1"/>
  <c r="BG59" i="1"/>
  <c r="BH59" i="1"/>
  <c r="BI59" i="1"/>
  <c r="BJ59" i="1"/>
  <c r="BK59" i="1"/>
  <c r="BL59" i="1"/>
  <c r="C59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M59" i="1"/>
  <c r="AN59" i="1"/>
  <c r="AO59" i="1"/>
  <c r="AP59" i="1"/>
  <c r="AQ59" i="1"/>
  <c r="AR59" i="1"/>
  <c r="AS59" i="1"/>
  <c r="AT59" i="1"/>
  <c r="AU59" i="1"/>
  <c r="AV59" i="1"/>
  <c r="AW59" i="1"/>
  <c r="AX59" i="1"/>
  <c r="AY59" i="1"/>
  <c r="AZ59" i="1"/>
  <c r="BA59" i="1"/>
  <c r="BB59" i="1"/>
  <c r="BC59" i="1"/>
  <c r="BD59" i="1"/>
  <c r="BE59" i="1"/>
  <c r="BF59" i="1"/>
  <c r="F29" i="1"/>
  <c r="B57" i="1"/>
  <c r="BG57" i="1" l="1"/>
  <c r="BH57" i="1"/>
  <c r="BI57" i="1"/>
  <c r="BJ57" i="1"/>
  <c r="BK57" i="1"/>
  <c r="BL57" i="1"/>
  <c r="C57" i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AR57" i="1"/>
  <c r="AS57" i="1"/>
  <c r="AT57" i="1"/>
  <c r="AU57" i="1"/>
  <c r="AV57" i="1"/>
  <c r="AW57" i="1"/>
  <c r="AX57" i="1"/>
  <c r="AY57" i="1"/>
  <c r="AZ57" i="1"/>
  <c r="BA57" i="1"/>
  <c r="BB57" i="1"/>
  <c r="BC57" i="1"/>
  <c r="BD57" i="1"/>
  <c r="BE57" i="1"/>
  <c r="BF57" i="1"/>
  <c r="BG58" i="1"/>
  <c r="BH58" i="1"/>
  <c r="BI58" i="1"/>
  <c r="BJ58" i="1"/>
  <c r="BK58" i="1"/>
  <c r="BL58" i="1"/>
  <c r="C58" i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BE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AR58" i="1"/>
  <c r="AS58" i="1"/>
  <c r="AT58" i="1"/>
  <c r="AU58" i="1"/>
  <c r="AV58" i="1"/>
  <c r="AW58" i="1"/>
  <c r="AX58" i="1"/>
  <c r="AY58" i="1"/>
  <c r="AZ58" i="1"/>
  <c r="BA58" i="1"/>
  <c r="BB58" i="1"/>
  <c r="BC58" i="1"/>
  <c r="BD58" i="1"/>
  <c r="BF58" i="1"/>
  <c r="E27" i="1"/>
  <c r="D27" i="1" s="1"/>
  <c r="F28" i="1"/>
  <c r="B56" i="1"/>
  <c r="BG56" i="1" l="1"/>
  <c r="BH56" i="1"/>
  <c r="BI56" i="1"/>
  <c r="BJ56" i="1"/>
  <c r="BK56" i="1"/>
  <c r="BL56" i="1"/>
  <c r="C56" i="1"/>
  <c r="D56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BF56" i="1"/>
  <c r="X56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AO56" i="1"/>
  <c r="AP56" i="1"/>
  <c r="AQ56" i="1"/>
  <c r="AR56" i="1"/>
  <c r="AS56" i="1"/>
  <c r="AT56" i="1"/>
  <c r="AU56" i="1"/>
  <c r="AV56" i="1"/>
  <c r="AW56" i="1"/>
  <c r="AX56" i="1"/>
  <c r="AY56" i="1"/>
  <c r="AZ56" i="1"/>
  <c r="BA56" i="1"/>
  <c r="BB56" i="1"/>
  <c r="BC56" i="1"/>
  <c r="BD56" i="1"/>
  <c r="BE56" i="1"/>
  <c r="E26" i="1"/>
  <c r="D26" i="1" s="1"/>
  <c r="F27" i="1"/>
  <c r="B55" i="1"/>
  <c r="BG55" i="1" l="1"/>
  <c r="BH55" i="1"/>
  <c r="BI55" i="1"/>
  <c r="BJ55" i="1"/>
  <c r="BK55" i="1"/>
  <c r="BL55" i="1"/>
  <c r="C55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AX55" i="1"/>
  <c r="AY55" i="1"/>
  <c r="AZ55" i="1"/>
  <c r="BA55" i="1"/>
  <c r="BB55" i="1"/>
  <c r="BC55" i="1"/>
  <c r="BD55" i="1"/>
  <c r="BE55" i="1"/>
  <c r="BF55" i="1"/>
  <c r="F26" i="1"/>
  <c r="E25" i="1"/>
  <c r="D25" i="1" s="1"/>
  <c r="B54" i="1"/>
  <c r="BG54" i="1" l="1"/>
  <c r="BG69" i="1" s="1"/>
  <c r="BH54" i="1"/>
  <c r="BH69" i="1" s="1"/>
  <c r="BI54" i="1"/>
  <c r="BI69" i="1" s="1"/>
  <c r="BJ54" i="1"/>
  <c r="BJ69" i="1" s="1"/>
  <c r="BK54" i="1"/>
  <c r="BK69" i="1" s="1"/>
  <c r="BL54" i="1"/>
  <c r="BL69" i="1" s="1"/>
  <c r="C54" i="1"/>
  <c r="C69" i="1" s="1"/>
  <c r="D54" i="1"/>
  <c r="D69" i="1" s="1"/>
  <c r="E54" i="1"/>
  <c r="E69" i="1" s="1"/>
  <c r="F54" i="1"/>
  <c r="F69" i="1" s="1"/>
  <c r="G54" i="1"/>
  <c r="G69" i="1" s="1"/>
  <c r="H54" i="1"/>
  <c r="H69" i="1" s="1"/>
  <c r="I54" i="1"/>
  <c r="I69" i="1" s="1"/>
  <c r="J54" i="1"/>
  <c r="J69" i="1" s="1"/>
  <c r="K54" i="1"/>
  <c r="K69" i="1" s="1"/>
  <c r="L54" i="1"/>
  <c r="L69" i="1" s="1"/>
  <c r="M54" i="1"/>
  <c r="M69" i="1" s="1"/>
  <c r="N54" i="1"/>
  <c r="N69" i="1" s="1"/>
  <c r="O54" i="1"/>
  <c r="O69" i="1" s="1"/>
  <c r="P54" i="1"/>
  <c r="P69" i="1" s="1"/>
  <c r="Q54" i="1"/>
  <c r="Q69" i="1" s="1"/>
  <c r="R54" i="1"/>
  <c r="R69" i="1" s="1"/>
  <c r="S54" i="1"/>
  <c r="S69" i="1" s="1"/>
  <c r="T54" i="1"/>
  <c r="T69" i="1" s="1"/>
  <c r="U54" i="1"/>
  <c r="U69" i="1" s="1"/>
  <c r="V54" i="1"/>
  <c r="V69" i="1" s="1"/>
  <c r="W54" i="1"/>
  <c r="W69" i="1" s="1"/>
  <c r="X54" i="1"/>
  <c r="X69" i="1" s="1"/>
  <c r="Y54" i="1"/>
  <c r="Y69" i="1" s="1"/>
  <c r="Z54" i="1"/>
  <c r="Z69" i="1" s="1"/>
  <c r="AA54" i="1"/>
  <c r="AA69" i="1" s="1"/>
  <c r="AB54" i="1"/>
  <c r="AB69" i="1" s="1"/>
  <c r="AC54" i="1"/>
  <c r="AC69" i="1" s="1"/>
  <c r="AD54" i="1"/>
  <c r="AD69" i="1" s="1"/>
  <c r="AE54" i="1"/>
  <c r="AE69" i="1" s="1"/>
  <c r="AF54" i="1"/>
  <c r="AF69" i="1" s="1"/>
  <c r="AG54" i="1"/>
  <c r="AG69" i="1" s="1"/>
  <c r="AH54" i="1"/>
  <c r="AH69" i="1" s="1"/>
  <c r="AI54" i="1"/>
  <c r="AI69" i="1" s="1"/>
  <c r="AJ54" i="1"/>
  <c r="AJ69" i="1" s="1"/>
  <c r="AK54" i="1"/>
  <c r="AK69" i="1" s="1"/>
  <c r="AL54" i="1"/>
  <c r="AL69" i="1" s="1"/>
  <c r="AM54" i="1"/>
  <c r="AM69" i="1" s="1"/>
  <c r="AN54" i="1"/>
  <c r="AN69" i="1" s="1"/>
  <c r="AO54" i="1"/>
  <c r="AO69" i="1" s="1"/>
  <c r="AP54" i="1"/>
  <c r="AP69" i="1" s="1"/>
  <c r="AQ54" i="1"/>
  <c r="AQ69" i="1" s="1"/>
  <c r="AR54" i="1"/>
  <c r="AR69" i="1" s="1"/>
  <c r="AS54" i="1"/>
  <c r="AS69" i="1" s="1"/>
  <c r="AT54" i="1"/>
  <c r="AT69" i="1" s="1"/>
  <c r="AU54" i="1"/>
  <c r="AU69" i="1" s="1"/>
  <c r="AV54" i="1"/>
  <c r="AV69" i="1" s="1"/>
  <c r="AW54" i="1"/>
  <c r="AW69" i="1" s="1"/>
  <c r="AX54" i="1"/>
  <c r="AX69" i="1" s="1"/>
  <c r="AY54" i="1"/>
  <c r="AY69" i="1" s="1"/>
  <c r="AZ54" i="1"/>
  <c r="AZ69" i="1" s="1"/>
  <c r="BA54" i="1"/>
  <c r="BA69" i="1" s="1"/>
  <c r="BB54" i="1"/>
  <c r="BB69" i="1" s="1"/>
  <c r="BC54" i="1"/>
  <c r="BC69" i="1" s="1"/>
  <c r="BD54" i="1"/>
  <c r="BD69" i="1" s="1"/>
  <c r="BE54" i="1"/>
  <c r="BE69" i="1" s="1"/>
  <c r="BF54" i="1"/>
  <c r="BF69" i="1" s="1"/>
</calcChain>
</file>

<file path=xl/comments1.xml><?xml version="1.0" encoding="utf-8"?>
<comments xmlns="http://schemas.openxmlformats.org/spreadsheetml/2006/main">
  <authors>
    <author>Chris Albright</author>
  </authors>
  <commentList>
    <comment ref="B24" authorId="0" shapeId="0">
      <text>
        <r>
          <rPr>
            <b/>
            <sz val="8"/>
            <color indexed="81"/>
            <rFont val="Tahoma"/>
            <family val="2"/>
          </rPr>
          <t>0 for Start node, for all others is equal to maximum earliest finish time, where maximum is over all predecessors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24" authorId="0" shapeId="0">
      <text>
        <r>
          <rPr>
            <b/>
            <sz val="8"/>
            <color indexed="81"/>
            <rFont val="Tahoma"/>
            <family val="2"/>
          </rPr>
          <t>Earliest start time plus duration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24" authorId="0" shapeId="0">
      <text>
        <r>
          <rPr>
            <b/>
            <sz val="8"/>
            <color indexed="81"/>
            <rFont val="Tahoma"/>
            <family val="2"/>
          </rPr>
          <t>Latest finish time minus duration</t>
        </r>
      </text>
    </comment>
    <comment ref="E24" authorId="0" shapeId="0">
      <text>
        <r>
          <rPr>
            <b/>
            <sz val="8"/>
            <color indexed="81"/>
            <rFont val="Tahoma"/>
            <family val="2"/>
          </rPr>
          <t>Equal to project time for Finish node; for others, equal to minimum of latest start times, where minimum is over all successors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24" authorId="0" shapeId="0">
      <text>
        <r>
          <rPr>
            <b/>
            <sz val="8"/>
            <color indexed="81"/>
            <rFont val="Tahoma"/>
            <family val="2"/>
          </rPr>
          <t>Latest start time minus earliest start time. Equivalently, latest finish time minus earliest finish time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<sst xmlns="http://schemas.openxmlformats.org/spreadsheetml/2006/main" count="122" uniqueCount="63">
  <si>
    <t>Office LAN project - monitoring costs</t>
  </si>
  <si>
    <t>Data on activity network</t>
  </si>
  <si>
    <t>Activity</t>
  </si>
  <si>
    <t>Label</t>
  </si>
  <si>
    <t>Predecessors</t>
  </si>
  <si>
    <t>Successors</t>
  </si>
  <si>
    <t>Duration</t>
  </si>
  <si>
    <t>Dummy Start node</t>
  </si>
  <si>
    <t>Start</t>
  </si>
  <si>
    <t>None</t>
  </si>
  <si>
    <t>A</t>
  </si>
  <si>
    <t>Cost per day</t>
  </si>
  <si>
    <t>Perform needs analysis</t>
  </si>
  <si>
    <t>B</t>
  </si>
  <si>
    <t>Develop specifications</t>
  </si>
  <si>
    <t>C,D</t>
  </si>
  <si>
    <t>Select server</t>
  </si>
  <si>
    <t>C</t>
  </si>
  <si>
    <t>E,G</t>
  </si>
  <si>
    <t>Select software</t>
  </si>
  <si>
    <t>D</t>
  </si>
  <si>
    <t>F,G</t>
  </si>
  <si>
    <t>Select cables</t>
  </si>
  <si>
    <t>E</t>
  </si>
  <si>
    <t>F</t>
  </si>
  <si>
    <t>Purchase equipment</t>
  </si>
  <si>
    <t>D,E</t>
  </si>
  <si>
    <t>H,I</t>
  </si>
  <si>
    <t>Develop user manuals</t>
  </si>
  <si>
    <t>G</t>
  </si>
  <si>
    <t>J</t>
  </si>
  <si>
    <t>Wire offices</t>
  </si>
  <si>
    <t>H</t>
  </si>
  <si>
    <t>L</t>
  </si>
  <si>
    <t>Set up server</t>
  </si>
  <si>
    <t>I</t>
  </si>
  <si>
    <t>K</t>
  </si>
  <si>
    <t>Develop training program</t>
  </si>
  <si>
    <t>M</t>
  </si>
  <si>
    <t>Install software</t>
  </si>
  <si>
    <t>Connect network</t>
  </si>
  <si>
    <t>H,K</t>
  </si>
  <si>
    <t>M,N</t>
  </si>
  <si>
    <t>Train users</t>
  </si>
  <si>
    <t>J,L</t>
  </si>
  <si>
    <t>O</t>
  </si>
  <si>
    <t>Test &amp; debug system</t>
  </si>
  <si>
    <t>N</t>
  </si>
  <si>
    <t>Get management acceptance</t>
  </si>
  <si>
    <t>Finish</t>
  </si>
  <si>
    <t>Dummy Finish node</t>
  </si>
  <si>
    <t>Activity start and finish times</t>
  </si>
  <si>
    <t>Earliest start time</t>
  </si>
  <si>
    <t>Earliest finish time</t>
  </si>
  <si>
    <t>Latest start time</t>
  </si>
  <si>
    <t>Latest finish time</t>
  </si>
  <si>
    <t>Slack</t>
  </si>
  <si>
    <t>Project time</t>
  </si>
  <si>
    <t>Daily costs using earliest starting times</t>
  </si>
  <si>
    <t>Day</t>
  </si>
  <si>
    <t>Starting time</t>
  </si>
  <si>
    <t>Total cost for each day</t>
  </si>
  <si>
    <t>Choose starting times for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</si>
</sst>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;\-&quot;$&quot;#,##0"/>
  </numFmts>
  <fonts count="7" x14ac:knownFonts="1">
    <font>
      <sz val="11"/>
      <color rgb="FF000000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sz val="8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63377788628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0" xfId="0" applyNumberFormat="1" applyFont="1"/>
    <xf numFmtId="0" fontId="4" fillId="3" borderId="0" xfId="0" applyFont="1" applyFill="1" applyBorder="1" applyAlignment="1">
      <alignment horizontal="right"/>
    </xf>
    <xf numFmtId="0" fontId="4" fillId="0" borderId="0" xfId="0" applyFont="1" applyFill="1" applyBorder="1"/>
    <xf numFmtId="1" fontId="4" fillId="3" borderId="0" xfId="0" applyNumberFormat="1" applyFont="1" applyFill="1" applyBorder="1"/>
    <xf numFmtId="164" fontId="4" fillId="3" borderId="0" xfId="0" applyNumberFormat="1" applyFont="1" applyFill="1" applyBorder="1"/>
    <xf numFmtId="2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1" fontId="4" fillId="0" borderId="0" xfId="0" applyNumberFormat="1" applyFont="1"/>
    <xf numFmtId="1" fontId="4" fillId="0" borderId="0" xfId="0" applyNumberFormat="1" applyFont="1" applyAlignment="1">
      <alignment horizontal="right"/>
    </xf>
    <xf numFmtId="1" fontId="4" fillId="0" borderId="0" xfId="0" applyNumberFormat="1" applyFont="1" applyFill="1" applyBorder="1"/>
    <xf numFmtId="0" fontId="5" fillId="0" borderId="0" xfId="0" applyFont="1"/>
    <xf numFmtId="1" fontId="4" fillId="2" borderId="0" xfId="0" applyNumberFormat="1" applyFont="1" applyFill="1" applyBorder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0" xfId="0" applyFont="1" applyAlignment="1">
      <alignment horizontal="left"/>
    </xf>
    <xf numFmtId="164" fontId="4" fillId="0" borderId="0" xfId="0" applyNumberFormat="1" applyFont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Daily costs</a:t>
            </a:r>
          </a:p>
        </c:rich>
      </c:tx>
      <c:layout>
        <c:manualLayout>
          <c:xMode val="edge"/>
          <c:yMode val="edge"/>
          <c:x val="0.46004869810309124"/>
          <c:y val="3.1746113762074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217959184156034E-2"/>
          <c:y val="0.16402158777071907"/>
          <c:w val="0.90314823364448971"/>
          <c:h val="0.66931389848374068"/>
        </c:manualLayout>
      </c:layout>
      <c:scatterChart>
        <c:scatterStyle val="lineMarker"/>
        <c:varyColors val="0"/>
        <c:ser>
          <c:idx val="0"/>
          <c:order val="0"/>
          <c:tx>
            <c:v>Daily cost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'Monitoring Costs'!$C$53:$BL$53</c:f>
              <c:numCache>
                <c:formatCode>General</c:formatCode>
                <c:ptCount val="6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</c:numCache>
            </c:numRef>
          </c:xVal>
          <c:yVal>
            <c:numRef>
              <c:f>'Monitoring Costs'!$C$69:$BL$69</c:f>
              <c:numCache>
                <c:formatCode>"$"#,##0;\-"$"#,##0</c:formatCode>
                <c:ptCount val="62"/>
                <c:pt idx="0">
                  <c:v>500</c:v>
                </c:pt>
                <c:pt idx="1">
                  <c:v>500</c:v>
                </c:pt>
                <c:pt idx="2">
                  <c:v>500</c:v>
                </c:pt>
                <c:pt idx="3">
                  <c:v>500</c:v>
                </c:pt>
                <c:pt idx="4">
                  <c:v>500</c:v>
                </c:pt>
                <c:pt idx="5">
                  <c:v>500</c:v>
                </c:pt>
                <c:pt idx="6">
                  <c:v>500</c:v>
                </c:pt>
                <c:pt idx="7">
                  <c:v>500</c:v>
                </c:pt>
                <c:pt idx="8">
                  <c:v>500</c:v>
                </c:pt>
                <c:pt idx="9">
                  <c:v>500</c:v>
                </c:pt>
                <c:pt idx="10">
                  <c:v>500</c:v>
                </c:pt>
                <c:pt idx="11">
                  <c:v>500</c:v>
                </c:pt>
                <c:pt idx="12">
                  <c:v>500</c:v>
                </c:pt>
                <c:pt idx="13">
                  <c:v>500</c:v>
                </c:pt>
                <c:pt idx="14">
                  <c:v>500</c:v>
                </c:pt>
                <c:pt idx="15">
                  <c:v>500</c:v>
                </c:pt>
                <c:pt idx="16">
                  <c:v>400</c:v>
                </c:pt>
                <c:pt idx="17">
                  <c:v>800</c:v>
                </c:pt>
                <c:pt idx="18">
                  <c:v>800</c:v>
                </c:pt>
                <c:pt idx="19">
                  <c:v>800</c:v>
                </c:pt>
                <c:pt idx="20">
                  <c:v>800</c:v>
                </c:pt>
                <c:pt idx="21">
                  <c:v>800</c:v>
                </c:pt>
                <c:pt idx="22">
                  <c:v>800</c:v>
                </c:pt>
                <c:pt idx="23">
                  <c:v>800</c:v>
                </c:pt>
                <c:pt idx="24">
                  <c:v>800</c:v>
                </c:pt>
                <c:pt idx="25">
                  <c:v>800</c:v>
                </c:pt>
                <c:pt idx="26">
                  <c:v>800</c:v>
                </c:pt>
                <c:pt idx="27">
                  <c:v>400</c:v>
                </c:pt>
                <c:pt idx="28">
                  <c:v>300</c:v>
                </c:pt>
                <c:pt idx="29">
                  <c:v>600</c:v>
                </c:pt>
                <c:pt idx="30">
                  <c:v>600</c:v>
                </c:pt>
                <c:pt idx="31">
                  <c:v>750</c:v>
                </c:pt>
                <c:pt idx="32">
                  <c:v>750</c:v>
                </c:pt>
                <c:pt idx="33">
                  <c:v>1150</c:v>
                </c:pt>
                <c:pt idx="34">
                  <c:v>1150</c:v>
                </c:pt>
                <c:pt idx="35">
                  <c:v>1150</c:v>
                </c:pt>
                <c:pt idx="36">
                  <c:v>1150</c:v>
                </c:pt>
                <c:pt idx="37">
                  <c:v>1150</c:v>
                </c:pt>
                <c:pt idx="38">
                  <c:v>1150</c:v>
                </c:pt>
                <c:pt idx="39">
                  <c:v>1150</c:v>
                </c:pt>
                <c:pt idx="40">
                  <c:v>750</c:v>
                </c:pt>
                <c:pt idx="41">
                  <c:v>750</c:v>
                </c:pt>
                <c:pt idx="42">
                  <c:v>750</c:v>
                </c:pt>
                <c:pt idx="43">
                  <c:v>750</c:v>
                </c:pt>
                <c:pt idx="44">
                  <c:v>750</c:v>
                </c:pt>
                <c:pt idx="45">
                  <c:v>750</c:v>
                </c:pt>
                <c:pt idx="46">
                  <c:v>700</c:v>
                </c:pt>
                <c:pt idx="47">
                  <c:v>700</c:v>
                </c:pt>
                <c:pt idx="48">
                  <c:v>700</c:v>
                </c:pt>
                <c:pt idx="49">
                  <c:v>700</c:v>
                </c:pt>
                <c:pt idx="50">
                  <c:v>700</c:v>
                </c:pt>
                <c:pt idx="51">
                  <c:v>700</c:v>
                </c:pt>
                <c:pt idx="52">
                  <c:v>700</c:v>
                </c:pt>
                <c:pt idx="53">
                  <c:v>700</c:v>
                </c:pt>
                <c:pt idx="54">
                  <c:v>700</c:v>
                </c:pt>
                <c:pt idx="55">
                  <c:v>700</c:v>
                </c:pt>
                <c:pt idx="56">
                  <c:v>700</c:v>
                </c:pt>
                <c:pt idx="57">
                  <c:v>400</c:v>
                </c:pt>
                <c:pt idx="58">
                  <c:v>250</c:v>
                </c:pt>
                <c:pt idx="59">
                  <c:v>250</c:v>
                </c:pt>
                <c:pt idx="60">
                  <c:v>250</c:v>
                </c:pt>
                <c:pt idx="61">
                  <c:v>250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4103736"/>
        <c:axId val="364108048"/>
      </c:scatterChart>
      <c:valAx>
        <c:axId val="364103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Day</a:t>
                </a:r>
              </a:p>
            </c:rich>
          </c:tx>
          <c:layout>
            <c:manualLayout>
              <c:xMode val="edge"/>
              <c:yMode val="edge"/>
              <c:x val="0.50847487685078507"/>
              <c:y val="0.9047642422191277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4108048"/>
        <c:crosses val="autoZero"/>
        <c:crossBetween val="midCat"/>
      </c:valAx>
      <c:valAx>
        <c:axId val="364108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&quot;$&quot;#,##0;\-&quot;$&quot;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410373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1200" verticalDpi="1200"/>
  </c:printSettings>
</c:chartSpace>
</file>

<file path=xl/ctrlProps/ctrlProp1.xml><?xml version="1.0" encoding="utf-8"?>
<formControlPr xmlns="http://schemas.microsoft.com/office/spreadsheetml/2009/9/main" objectType="Radio" firstButton="1" fmlaLink="B45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523875</xdr:colOff>
      <xdr:row>21</xdr:row>
      <xdr:rowOff>114300</xdr:rowOff>
    </xdr:from>
    <xdr:to>
      <xdr:col>18</xdr:col>
      <xdr:colOff>200025</xdr:colOff>
      <xdr:row>43</xdr:row>
      <xdr:rowOff>152400</xdr:rowOff>
    </xdr:to>
    <xdr:graphicFrame macro="">
      <xdr:nvGraphicFramePr>
        <xdr:cNvPr id="10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254000</xdr:colOff>
      <xdr:row>45</xdr:row>
      <xdr:rowOff>25400</xdr:rowOff>
    </xdr:from>
    <xdr:to>
      <xdr:col>8</xdr:col>
      <xdr:colOff>568960</xdr:colOff>
      <xdr:row>49</xdr:row>
      <xdr:rowOff>172720</xdr:rowOff>
    </xdr:to>
    <xdr:sp macro="" textlink="">
      <xdr:nvSpPr>
        <xdr:cNvPr id="4" name="TextBox 3"/>
        <xdr:cNvSpPr txBox="1"/>
      </xdr:nvSpPr>
      <xdr:spPr>
        <a:xfrm>
          <a:off x="5821680" y="8255000"/>
          <a:ext cx="4135120" cy="87884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radio buttons are tied to the value in cell B45, which becomes 1, 2, or 3, depending on which button is selected. (Right click on a radio button and look at properties to see how this is done.) The yellow cells below are then linked to cell B45.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198120</xdr:colOff>
          <xdr:row>43</xdr:row>
          <xdr:rowOff>114300</xdr:rowOff>
        </xdr:from>
        <xdr:to>
          <xdr:col>3</xdr:col>
          <xdr:colOff>220980</xdr:colOff>
          <xdr:row>44</xdr:row>
          <xdr:rowOff>182880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Use earliest start times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198120</xdr:colOff>
          <xdr:row>45</xdr:row>
          <xdr:rowOff>83820</xdr:rowOff>
        </xdr:from>
        <xdr:to>
          <xdr:col>3</xdr:col>
          <xdr:colOff>464820</xdr:colOff>
          <xdr:row>46</xdr:row>
          <xdr:rowOff>152400</xdr:rowOff>
        </xdr:to>
        <xdr:sp macro="" textlink="">
          <xdr:nvSpPr>
            <xdr:cNvPr id="1037" name="Option Button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Use average of earliest and latest start times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198120</xdr:colOff>
          <xdr:row>47</xdr:row>
          <xdr:rowOff>68580</xdr:rowOff>
        </xdr:from>
        <xdr:to>
          <xdr:col>3</xdr:col>
          <xdr:colOff>220980</xdr:colOff>
          <xdr:row>48</xdr:row>
          <xdr:rowOff>121920</xdr:rowOff>
        </xdr:to>
        <xdr:sp macro="" textlink="">
          <xdr:nvSpPr>
            <xdr:cNvPr id="1038" name="Option Button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Use latest start times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Books/PMS%203e/CD%20ROM%20for%20book/Example%20Files/Chpt15/Finished%20Examples/ProjectScheduling_Crashin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ashing"/>
    </sheetNames>
    <sheetDataSet>
      <sheetData sheetId="0">
        <row r="6">
          <cell r="M6">
            <v>600</v>
          </cell>
        </row>
        <row r="7">
          <cell r="M7">
            <v>600</v>
          </cell>
        </row>
        <row r="8">
          <cell r="M8">
            <v>480</v>
          </cell>
        </row>
        <row r="9">
          <cell r="M9">
            <v>480</v>
          </cell>
        </row>
        <row r="10">
          <cell r="M10">
            <v>480</v>
          </cell>
        </row>
        <row r="11">
          <cell r="M11">
            <v>360</v>
          </cell>
        </row>
        <row r="12">
          <cell r="M12">
            <v>360</v>
          </cell>
        </row>
        <row r="13">
          <cell r="M13">
            <v>540</v>
          </cell>
        </row>
        <row r="14">
          <cell r="M14">
            <v>480</v>
          </cell>
        </row>
        <row r="15">
          <cell r="M15">
            <v>360</v>
          </cell>
        </row>
        <row r="16">
          <cell r="M16">
            <v>480</v>
          </cell>
        </row>
        <row r="17">
          <cell r="M17">
            <v>540</v>
          </cell>
        </row>
        <row r="18">
          <cell r="M18">
            <v>360</v>
          </cell>
        </row>
        <row r="19">
          <cell r="M19">
            <v>480</v>
          </cell>
        </row>
        <row r="20">
          <cell r="M20">
            <v>300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BL69"/>
  <sheetViews>
    <sheetView tabSelected="1" zoomScale="75" workbookViewId="0"/>
  </sheetViews>
  <sheetFormatPr defaultColWidth="9.109375" defaultRowHeight="14.4" x14ac:dyDescent="0.3"/>
  <cols>
    <col min="1" max="1" width="33.44140625" style="2" customWidth="1"/>
    <col min="2" max="2" width="15.88671875" style="2" customWidth="1"/>
    <col min="3" max="3" width="16.44140625" style="2" customWidth="1"/>
    <col min="4" max="4" width="15.33203125" style="2" customWidth="1"/>
    <col min="5" max="5" width="15.6640625" style="2" customWidth="1"/>
    <col min="6" max="6" width="11.5546875" style="2" customWidth="1"/>
    <col min="7" max="7" width="15.88671875" style="2" customWidth="1"/>
    <col min="8" max="8" width="12.5546875" style="2" customWidth="1"/>
    <col min="9" max="9" width="9.109375" style="2"/>
    <col min="10" max="10" width="9.6640625" style="2" customWidth="1"/>
    <col min="11" max="11" width="9.109375" style="2"/>
    <col min="12" max="12" width="11.5546875" style="2" customWidth="1"/>
    <col min="13" max="16384" width="9.109375" style="2"/>
  </cols>
  <sheetData>
    <row r="1" spans="1:10" x14ac:dyDescent="0.3">
      <c r="A1" s="1" t="s">
        <v>0</v>
      </c>
    </row>
    <row r="3" spans="1:10" x14ac:dyDescent="0.3">
      <c r="A3" s="1" t="s">
        <v>1</v>
      </c>
      <c r="G3" s="1"/>
    </row>
    <row r="4" spans="1:10" x14ac:dyDescent="0.3">
      <c r="A4" s="2" t="s">
        <v>2</v>
      </c>
      <c r="B4" s="3" t="s">
        <v>3</v>
      </c>
      <c r="C4" s="4" t="s">
        <v>4</v>
      </c>
      <c r="D4" s="4" t="s">
        <v>5</v>
      </c>
      <c r="E4" s="4" t="s">
        <v>6</v>
      </c>
      <c r="F4" s="5"/>
      <c r="G4" s="6"/>
    </row>
    <row r="5" spans="1:10" x14ac:dyDescent="0.3">
      <c r="A5" s="2" t="s">
        <v>7</v>
      </c>
      <c r="B5" s="3" t="s">
        <v>8</v>
      </c>
      <c r="C5" s="7" t="s">
        <v>9</v>
      </c>
      <c r="D5" s="7" t="s">
        <v>10</v>
      </c>
      <c r="E5" s="7">
        <v>0</v>
      </c>
      <c r="F5" s="5"/>
      <c r="G5" s="4" t="s">
        <v>11</v>
      </c>
      <c r="H5" s="8"/>
      <c r="I5" s="8"/>
      <c r="J5" s="8"/>
    </row>
    <row r="6" spans="1:10" x14ac:dyDescent="0.3">
      <c r="A6" s="2" t="s">
        <v>12</v>
      </c>
      <c r="B6" s="3" t="s">
        <v>10</v>
      </c>
      <c r="C6" s="7" t="s">
        <v>8</v>
      </c>
      <c r="D6" s="7" t="s">
        <v>13</v>
      </c>
      <c r="E6" s="9">
        <v>10</v>
      </c>
      <c r="F6" s="8"/>
      <c r="G6" s="10">
        <v>500</v>
      </c>
      <c r="H6" s="11"/>
      <c r="I6" s="12"/>
      <c r="J6" s="8"/>
    </row>
    <row r="7" spans="1:10" x14ac:dyDescent="0.3">
      <c r="A7" s="2" t="s">
        <v>14</v>
      </c>
      <c r="B7" s="3" t="s">
        <v>13</v>
      </c>
      <c r="C7" s="7" t="s">
        <v>10</v>
      </c>
      <c r="D7" s="7" t="s">
        <v>15</v>
      </c>
      <c r="E7" s="9">
        <v>6</v>
      </c>
      <c r="F7" s="8"/>
      <c r="G7" s="10">
        <v>500</v>
      </c>
      <c r="H7" s="11"/>
      <c r="I7" s="12"/>
      <c r="J7" s="8"/>
    </row>
    <row r="8" spans="1:10" x14ac:dyDescent="0.3">
      <c r="A8" s="2" t="s">
        <v>16</v>
      </c>
      <c r="B8" s="3" t="s">
        <v>17</v>
      </c>
      <c r="C8" s="7" t="s">
        <v>13</v>
      </c>
      <c r="D8" s="7" t="s">
        <v>18</v>
      </c>
      <c r="E8" s="9">
        <v>6</v>
      </c>
      <c r="F8" s="8"/>
      <c r="G8" s="10">
        <v>400</v>
      </c>
      <c r="H8" s="11"/>
      <c r="I8" s="12"/>
      <c r="J8" s="8"/>
    </row>
    <row r="9" spans="1:10" x14ac:dyDescent="0.3">
      <c r="A9" s="2" t="s">
        <v>19</v>
      </c>
      <c r="B9" s="3" t="s">
        <v>20</v>
      </c>
      <c r="C9" s="7" t="s">
        <v>13</v>
      </c>
      <c r="D9" s="7" t="s">
        <v>21</v>
      </c>
      <c r="E9" s="9">
        <v>12</v>
      </c>
      <c r="F9" s="8"/>
      <c r="G9" s="10">
        <v>400</v>
      </c>
      <c r="H9" s="11"/>
      <c r="I9" s="12"/>
      <c r="J9" s="8"/>
    </row>
    <row r="10" spans="1:10" x14ac:dyDescent="0.3">
      <c r="A10" s="2" t="s">
        <v>22</v>
      </c>
      <c r="B10" s="3" t="s">
        <v>23</v>
      </c>
      <c r="C10" s="7" t="s">
        <v>17</v>
      </c>
      <c r="D10" s="7" t="s">
        <v>24</v>
      </c>
      <c r="E10" s="9">
        <v>4</v>
      </c>
      <c r="F10" s="8"/>
      <c r="G10" s="10">
        <v>400</v>
      </c>
      <c r="H10" s="11"/>
      <c r="I10" s="12"/>
      <c r="J10" s="8"/>
    </row>
    <row r="11" spans="1:10" x14ac:dyDescent="0.3">
      <c r="A11" s="2" t="s">
        <v>25</v>
      </c>
      <c r="B11" s="3" t="s">
        <v>24</v>
      </c>
      <c r="C11" s="7" t="s">
        <v>26</v>
      </c>
      <c r="D11" s="7" t="s">
        <v>27</v>
      </c>
      <c r="E11" s="9">
        <v>3</v>
      </c>
      <c r="F11" s="8"/>
      <c r="G11" s="10">
        <v>300</v>
      </c>
      <c r="H11" s="11"/>
      <c r="I11" s="12"/>
      <c r="J11" s="8"/>
    </row>
    <row r="12" spans="1:10" x14ac:dyDescent="0.3">
      <c r="A12" s="2" t="s">
        <v>28</v>
      </c>
      <c r="B12" s="3" t="s">
        <v>29</v>
      </c>
      <c r="C12" s="7" t="s">
        <v>15</v>
      </c>
      <c r="D12" s="7" t="s">
        <v>30</v>
      </c>
      <c r="E12" s="9">
        <v>6</v>
      </c>
      <c r="F12" s="8"/>
      <c r="G12" s="10">
        <v>300</v>
      </c>
      <c r="H12" s="11"/>
      <c r="I12" s="12"/>
      <c r="J12" s="8"/>
    </row>
    <row r="13" spans="1:10" x14ac:dyDescent="0.3">
      <c r="A13" s="2" t="s">
        <v>31</v>
      </c>
      <c r="B13" s="3" t="s">
        <v>32</v>
      </c>
      <c r="C13" s="7" t="s">
        <v>24</v>
      </c>
      <c r="D13" s="7" t="s">
        <v>33</v>
      </c>
      <c r="E13" s="9">
        <v>12</v>
      </c>
      <c r="F13" s="8"/>
      <c r="G13" s="10">
        <v>450</v>
      </c>
      <c r="H13" s="11"/>
      <c r="I13" s="12"/>
      <c r="J13" s="8"/>
    </row>
    <row r="14" spans="1:10" x14ac:dyDescent="0.3">
      <c r="A14" s="2" t="s">
        <v>34</v>
      </c>
      <c r="B14" s="3" t="s">
        <v>35</v>
      </c>
      <c r="C14" s="7" t="s">
        <v>24</v>
      </c>
      <c r="D14" s="7" t="s">
        <v>36</v>
      </c>
      <c r="E14" s="9">
        <v>3</v>
      </c>
      <c r="F14" s="8"/>
      <c r="G14" s="10">
        <v>400</v>
      </c>
      <c r="H14" s="11"/>
      <c r="I14" s="12"/>
      <c r="J14" s="8"/>
    </row>
    <row r="15" spans="1:10" x14ac:dyDescent="0.3">
      <c r="A15" s="2" t="s">
        <v>37</v>
      </c>
      <c r="B15" s="3" t="s">
        <v>30</v>
      </c>
      <c r="C15" s="7" t="s">
        <v>29</v>
      </c>
      <c r="D15" s="7" t="s">
        <v>38</v>
      </c>
      <c r="E15" s="9">
        <v>14</v>
      </c>
      <c r="F15" s="8"/>
      <c r="G15" s="10">
        <v>300</v>
      </c>
      <c r="H15" s="11"/>
      <c r="I15" s="12"/>
      <c r="J15" s="8"/>
    </row>
    <row r="16" spans="1:10" x14ac:dyDescent="0.3">
      <c r="A16" s="2" t="s">
        <v>39</v>
      </c>
      <c r="B16" s="3" t="s">
        <v>36</v>
      </c>
      <c r="C16" s="7" t="s">
        <v>35</v>
      </c>
      <c r="D16" s="7" t="s">
        <v>33</v>
      </c>
      <c r="E16" s="9">
        <v>4</v>
      </c>
      <c r="F16" s="8"/>
      <c r="G16" s="10">
        <v>400</v>
      </c>
      <c r="H16" s="11"/>
      <c r="I16" s="12"/>
      <c r="J16" s="8"/>
    </row>
    <row r="17" spans="1:10" x14ac:dyDescent="0.3">
      <c r="A17" s="2" t="s">
        <v>40</v>
      </c>
      <c r="B17" s="3" t="s">
        <v>33</v>
      </c>
      <c r="C17" s="7" t="s">
        <v>41</v>
      </c>
      <c r="D17" s="7" t="s">
        <v>42</v>
      </c>
      <c r="E17" s="9">
        <v>3</v>
      </c>
      <c r="F17" s="8"/>
      <c r="G17" s="10">
        <v>450</v>
      </c>
      <c r="H17" s="11"/>
      <c r="I17" s="12"/>
      <c r="J17" s="8"/>
    </row>
    <row r="18" spans="1:10" x14ac:dyDescent="0.3">
      <c r="A18" s="2" t="s">
        <v>43</v>
      </c>
      <c r="B18" s="3" t="s">
        <v>38</v>
      </c>
      <c r="C18" s="7" t="s">
        <v>44</v>
      </c>
      <c r="D18" s="7" t="s">
        <v>45</v>
      </c>
      <c r="E18" s="9">
        <v>8</v>
      </c>
      <c r="F18" s="8"/>
      <c r="G18" s="10">
        <v>300</v>
      </c>
      <c r="H18" s="11"/>
      <c r="I18" s="12"/>
      <c r="J18" s="8"/>
    </row>
    <row r="19" spans="1:10" x14ac:dyDescent="0.3">
      <c r="A19" s="2" t="s">
        <v>46</v>
      </c>
      <c r="B19" s="3" t="s">
        <v>47</v>
      </c>
      <c r="C19" s="7" t="s">
        <v>33</v>
      </c>
      <c r="D19" s="7" t="s">
        <v>45</v>
      </c>
      <c r="E19" s="9">
        <v>12</v>
      </c>
      <c r="F19" s="8"/>
      <c r="G19" s="10">
        <v>400</v>
      </c>
      <c r="H19" s="11"/>
      <c r="I19" s="12"/>
      <c r="J19" s="8"/>
    </row>
    <row r="20" spans="1:10" x14ac:dyDescent="0.3">
      <c r="A20" s="2" t="s">
        <v>48</v>
      </c>
      <c r="B20" s="3" t="s">
        <v>45</v>
      </c>
      <c r="C20" s="7" t="s">
        <v>42</v>
      </c>
      <c r="D20" s="7" t="s">
        <v>49</v>
      </c>
      <c r="E20" s="9">
        <v>4</v>
      </c>
      <c r="F20" s="8"/>
      <c r="G20" s="10">
        <v>250</v>
      </c>
      <c r="H20" s="11"/>
      <c r="I20" s="12"/>
      <c r="J20" s="8"/>
    </row>
    <row r="21" spans="1:10" x14ac:dyDescent="0.3">
      <c r="A21" s="2" t="s">
        <v>50</v>
      </c>
      <c r="B21" s="3" t="s">
        <v>49</v>
      </c>
      <c r="C21" s="7" t="s">
        <v>45</v>
      </c>
      <c r="D21" s="7" t="s">
        <v>9</v>
      </c>
      <c r="E21" s="9">
        <v>0</v>
      </c>
      <c r="F21" s="8"/>
      <c r="G21" s="6"/>
      <c r="H21" s="6"/>
    </row>
    <row r="23" spans="1:10" x14ac:dyDescent="0.3">
      <c r="A23" s="1" t="s">
        <v>51</v>
      </c>
      <c r="D23" s="1"/>
    </row>
    <row r="24" spans="1:10" x14ac:dyDescent="0.3">
      <c r="A24" s="3" t="s">
        <v>2</v>
      </c>
      <c r="B24" s="4" t="s">
        <v>52</v>
      </c>
      <c r="C24" s="4" t="s">
        <v>53</v>
      </c>
      <c r="D24" s="4" t="s">
        <v>54</v>
      </c>
      <c r="E24" s="4" t="s">
        <v>55</v>
      </c>
      <c r="F24" s="4" t="s">
        <v>56</v>
      </c>
      <c r="G24" s="4"/>
    </row>
    <row r="25" spans="1:10" x14ac:dyDescent="0.3">
      <c r="A25" s="3" t="s">
        <v>8</v>
      </c>
      <c r="B25" s="8">
        <v>0</v>
      </c>
      <c r="C25" s="13">
        <f t="shared" ref="C25:C41" si="0">B25+E5</f>
        <v>0</v>
      </c>
      <c r="D25" s="13">
        <f t="shared" ref="D25:D41" si="1">E25-E5</f>
        <v>0</v>
      </c>
      <c r="E25" s="14">
        <f>D26</f>
        <v>0</v>
      </c>
      <c r="F25" s="4"/>
      <c r="G25" s="4"/>
    </row>
    <row r="26" spans="1:10" x14ac:dyDescent="0.3">
      <c r="A26" s="3" t="s">
        <v>10</v>
      </c>
      <c r="B26" s="15">
        <f>C25</f>
        <v>0</v>
      </c>
      <c r="C26" s="13">
        <f t="shared" si="0"/>
        <v>10</v>
      </c>
      <c r="D26" s="13">
        <f t="shared" si="1"/>
        <v>0</v>
      </c>
      <c r="E26" s="14">
        <f>D27</f>
        <v>10</v>
      </c>
      <c r="F26" s="13">
        <f t="shared" ref="F26:F40" si="2">D26-B26</f>
        <v>0</v>
      </c>
      <c r="G26" s="4"/>
    </row>
    <row r="27" spans="1:10" x14ac:dyDescent="0.3">
      <c r="A27" s="3" t="s">
        <v>13</v>
      </c>
      <c r="B27" s="15">
        <f>C26</f>
        <v>10</v>
      </c>
      <c r="C27" s="13">
        <f t="shared" si="0"/>
        <v>16</v>
      </c>
      <c r="D27" s="13">
        <f t="shared" si="1"/>
        <v>10</v>
      </c>
      <c r="E27" s="14">
        <f>MIN(D28:D29)</f>
        <v>16</v>
      </c>
      <c r="F27" s="13">
        <f t="shared" si="2"/>
        <v>0</v>
      </c>
      <c r="G27" s="4"/>
    </row>
    <row r="28" spans="1:10" x14ac:dyDescent="0.3">
      <c r="A28" s="3" t="s">
        <v>17</v>
      </c>
      <c r="B28" s="15">
        <f>C27</f>
        <v>16</v>
      </c>
      <c r="C28" s="13">
        <f t="shared" si="0"/>
        <v>22</v>
      </c>
      <c r="D28" s="13">
        <f t="shared" si="1"/>
        <v>18</v>
      </c>
      <c r="E28" s="14">
        <f>MIN(D30,D32)</f>
        <v>24</v>
      </c>
      <c r="F28" s="13">
        <f t="shared" si="2"/>
        <v>2</v>
      </c>
      <c r="G28" s="4"/>
    </row>
    <row r="29" spans="1:10" x14ac:dyDescent="0.3">
      <c r="A29" s="3" t="s">
        <v>20</v>
      </c>
      <c r="B29" s="15">
        <f>C27</f>
        <v>16</v>
      </c>
      <c r="C29" s="13">
        <f t="shared" si="0"/>
        <v>28</v>
      </c>
      <c r="D29" s="13">
        <f t="shared" si="1"/>
        <v>16</v>
      </c>
      <c r="E29" s="14">
        <f>MIN(D31:D32)</f>
        <v>28</v>
      </c>
      <c r="F29" s="13">
        <f t="shared" si="2"/>
        <v>0</v>
      </c>
      <c r="G29" s="4"/>
    </row>
    <row r="30" spans="1:10" x14ac:dyDescent="0.3">
      <c r="A30" s="3" t="s">
        <v>23</v>
      </c>
      <c r="B30" s="15">
        <f>C28</f>
        <v>22</v>
      </c>
      <c r="C30" s="13">
        <f t="shared" si="0"/>
        <v>26</v>
      </c>
      <c r="D30" s="13">
        <f t="shared" si="1"/>
        <v>24</v>
      </c>
      <c r="E30" s="14">
        <f>D31</f>
        <v>28</v>
      </c>
      <c r="F30" s="13">
        <f t="shared" si="2"/>
        <v>2</v>
      </c>
      <c r="G30" s="4"/>
    </row>
    <row r="31" spans="1:10" x14ac:dyDescent="0.3">
      <c r="A31" s="3" t="s">
        <v>24</v>
      </c>
      <c r="B31" s="15">
        <f>MAX(C29:C30)</f>
        <v>28</v>
      </c>
      <c r="C31" s="13">
        <f t="shared" si="0"/>
        <v>31</v>
      </c>
      <c r="D31" s="13">
        <f t="shared" si="1"/>
        <v>28</v>
      </c>
      <c r="E31" s="14">
        <f>MIN(D33:D34)</f>
        <v>31</v>
      </c>
      <c r="F31" s="13">
        <f t="shared" si="2"/>
        <v>0</v>
      </c>
      <c r="G31" s="4"/>
    </row>
    <row r="32" spans="1:10" x14ac:dyDescent="0.3">
      <c r="A32" s="3" t="s">
        <v>29</v>
      </c>
      <c r="B32" s="15">
        <f>MAX(C28:C29)</f>
        <v>28</v>
      </c>
      <c r="C32" s="13">
        <f t="shared" si="0"/>
        <v>34</v>
      </c>
      <c r="D32" s="13">
        <f t="shared" si="1"/>
        <v>30</v>
      </c>
      <c r="E32" s="14">
        <f>D35</f>
        <v>36</v>
      </c>
      <c r="F32" s="13">
        <f t="shared" si="2"/>
        <v>2</v>
      </c>
      <c r="G32" s="4"/>
    </row>
    <row r="33" spans="1:7" x14ac:dyDescent="0.3">
      <c r="A33" s="3" t="s">
        <v>32</v>
      </c>
      <c r="B33" s="15">
        <f>C31</f>
        <v>31</v>
      </c>
      <c r="C33" s="13">
        <f t="shared" si="0"/>
        <v>43</v>
      </c>
      <c r="D33" s="13">
        <f t="shared" si="1"/>
        <v>31</v>
      </c>
      <c r="E33" s="14">
        <f>D37</f>
        <v>43</v>
      </c>
      <c r="F33" s="13">
        <f t="shared" si="2"/>
        <v>0</v>
      </c>
      <c r="G33" s="4"/>
    </row>
    <row r="34" spans="1:7" x14ac:dyDescent="0.3">
      <c r="A34" s="3" t="s">
        <v>35</v>
      </c>
      <c r="B34" s="15">
        <f>C31</f>
        <v>31</v>
      </c>
      <c r="C34" s="13">
        <f t="shared" si="0"/>
        <v>34</v>
      </c>
      <c r="D34" s="13">
        <f t="shared" si="1"/>
        <v>36</v>
      </c>
      <c r="E34" s="14">
        <f>D36</f>
        <v>39</v>
      </c>
      <c r="F34" s="13">
        <f t="shared" si="2"/>
        <v>5</v>
      </c>
      <c r="G34" s="4"/>
    </row>
    <row r="35" spans="1:7" x14ac:dyDescent="0.3">
      <c r="A35" s="3" t="s">
        <v>30</v>
      </c>
      <c r="B35" s="15">
        <f>C32</f>
        <v>34</v>
      </c>
      <c r="C35" s="13">
        <f t="shared" si="0"/>
        <v>48</v>
      </c>
      <c r="D35" s="13">
        <f t="shared" si="1"/>
        <v>36</v>
      </c>
      <c r="E35" s="14">
        <f>D38</f>
        <v>50</v>
      </c>
      <c r="F35" s="13">
        <f t="shared" si="2"/>
        <v>2</v>
      </c>
      <c r="G35" s="4"/>
    </row>
    <row r="36" spans="1:7" x14ac:dyDescent="0.3">
      <c r="A36" s="3" t="s">
        <v>36</v>
      </c>
      <c r="B36" s="15">
        <f>C34</f>
        <v>34</v>
      </c>
      <c r="C36" s="13">
        <f t="shared" si="0"/>
        <v>38</v>
      </c>
      <c r="D36" s="13">
        <f t="shared" si="1"/>
        <v>39</v>
      </c>
      <c r="E36" s="14">
        <f>D37</f>
        <v>43</v>
      </c>
      <c r="F36" s="13">
        <f t="shared" si="2"/>
        <v>5</v>
      </c>
      <c r="G36" s="4"/>
    </row>
    <row r="37" spans="1:7" x14ac:dyDescent="0.3">
      <c r="A37" s="3" t="s">
        <v>33</v>
      </c>
      <c r="B37" s="15">
        <f>MAX(C33,C36)</f>
        <v>43</v>
      </c>
      <c r="C37" s="13">
        <f t="shared" si="0"/>
        <v>46</v>
      </c>
      <c r="D37" s="13">
        <f t="shared" si="1"/>
        <v>43</v>
      </c>
      <c r="E37" s="14">
        <f>MIN(D38:D39)</f>
        <v>46</v>
      </c>
      <c r="F37" s="13">
        <f t="shared" si="2"/>
        <v>0</v>
      </c>
      <c r="G37" s="4"/>
    </row>
    <row r="38" spans="1:7" x14ac:dyDescent="0.3">
      <c r="A38" s="3" t="s">
        <v>38</v>
      </c>
      <c r="B38" s="15">
        <f>MAX(C35,C37)</f>
        <v>48</v>
      </c>
      <c r="C38" s="13">
        <f t="shared" si="0"/>
        <v>56</v>
      </c>
      <c r="D38" s="13">
        <f t="shared" si="1"/>
        <v>50</v>
      </c>
      <c r="E38" s="14">
        <f>D40</f>
        <v>58</v>
      </c>
      <c r="F38" s="13">
        <f t="shared" si="2"/>
        <v>2</v>
      </c>
      <c r="G38" s="4"/>
    </row>
    <row r="39" spans="1:7" x14ac:dyDescent="0.3">
      <c r="A39" s="3" t="s">
        <v>47</v>
      </c>
      <c r="B39" s="15">
        <f>C37</f>
        <v>46</v>
      </c>
      <c r="C39" s="13">
        <f t="shared" si="0"/>
        <v>58</v>
      </c>
      <c r="D39" s="13">
        <f t="shared" si="1"/>
        <v>46</v>
      </c>
      <c r="E39" s="14">
        <f>D40</f>
        <v>58</v>
      </c>
      <c r="F39" s="13">
        <f t="shared" si="2"/>
        <v>0</v>
      </c>
      <c r="G39" s="4"/>
    </row>
    <row r="40" spans="1:7" x14ac:dyDescent="0.3">
      <c r="A40" s="3" t="s">
        <v>45</v>
      </c>
      <c r="B40" s="15">
        <f>MAX(C38:C39)</f>
        <v>58</v>
      </c>
      <c r="C40" s="13">
        <f t="shared" si="0"/>
        <v>62</v>
      </c>
      <c r="D40" s="13">
        <f t="shared" si="1"/>
        <v>58</v>
      </c>
      <c r="E40" s="14">
        <f>D41</f>
        <v>62</v>
      </c>
      <c r="F40" s="13">
        <f t="shared" si="2"/>
        <v>0</v>
      </c>
      <c r="G40" s="4"/>
    </row>
    <row r="41" spans="1:7" x14ac:dyDescent="0.3">
      <c r="A41" s="3" t="s">
        <v>49</v>
      </c>
      <c r="B41" s="15">
        <f>C40</f>
        <v>62</v>
      </c>
      <c r="C41" s="13">
        <f t="shared" si="0"/>
        <v>62</v>
      </c>
      <c r="D41" s="13">
        <f t="shared" si="1"/>
        <v>62</v>
      </c>
      <c r="E41" s="14">
        <f>B43</f>
        <v>62</v>
      </c>
      <c r="F41" s="13"/>
      <c r="G41" s="4"/>
    </row>
    <row r="42" spans="1:7" x14ac:dyDescent="0.3">
      <c r="D42" s="3"/>
      <c r="G42" s="4"/>
    </row>
    <row r="43" spans="1:7" x14ac:dyDescent="0.3">
      <c r="A43" s="1" t="s">
        <v>57</v>
      </c>
      <c r="B43" s="15">
        <f>B41</f>
        <v>62</v>
      </c>
      <c r="D43" s="3"/>
      <c r="G43" s="4"/>
    </row>
    <row r="45" spans="1:7" x14ac:dyDescent="0.3">
      <c r="A45" s="1" t="s">
        <v>62</v>
      </c>
      <c r="B45" s="16">
        <v>2</v>
      </c>
    </row>
    <row r="52" spans="1:64" x14ac:dyDescent="0.3">
      <c r="A52" s="1" t="s">
        <v>58</v>
      </c>
      <c r="C52" s="2" t="s">
        <v>59</v>
      </c>
    </row>
    <row r="53" spans="1:64" x14ac:dyDescent="0.3">
      <c r="A53" s="3" t="s">
        <v>2</v>
      </c>
      <c r="B53" s="4" t="s">
        <v>60</v>
      </c>
      <c r="C53" s="4">
        <v>1</v>
      </c>
      <c r="D53" s="4">
        <v>2</v>
      </c>
      <c r="E53" s="4">
        <v>3</v>
      </c>
      <c r="F53" s="4">
        <v>4</v>
      </c>
      <c r="G53" s="4">
        <v>5</v>
      </c>
      <c r="H53" s="4">
        <v>6</v>
      </c>
      <c r="I53" s="4">
        <v>7</v>
      </c>
      <c r="J53" s="4">
        <v>8</v>
      </c>
      <c r="K53" s="4">
        <v>9</v>
      </c>
      <c r="L53" s="4">
        <v>10</v>
      </c>
      <c r="M53" s="4">
        <v>11</v>
      </c>
      <c r="N53" s="4">
        <v>12</v>
      </c>
      <c r="O53" s="4">
        <v>13</v>
      </c>
      <c r="P53" s="4">
        <v>14</v>
      </c>
      <c r="Q53" s="4">
        <v>15</v>
      </c>
      <c r="R53" s="4">
        <v>16</v>
      </c>
      <c r="S53" s="4">
        <v>17</v>
      </c>
      <c r="T53" s="4">
        <v>18</v>
      </c>
      <c r="U53" s="4">
        <v>19</v>
      </c>
      <c r="V53" s="4">
        <v>20</v>
      </c>
      <c r="W53" s="4">
        <v>21</v>
      </c>
      <c r="X53" s="4">
        <v>22</v>
      </c>
      <c r="Y53" s="4">
        <v>23</v>
      </c>
      <c r="Z53" s="4">
        <v>24</v>
      </c>
      <c r="AA53" s="4">
        <v>25</v>
      </c>
      <c r="AB53" s="4">
        <v>26</v>
      </c>
      <c r="AC53" s="4">
        <v>27</v>
      </c>
      <c r="AD53" s="4">
        <v>28</v>
      </c>
      <c r="AE53" s="4">
        <v>29</v>
      </c>
      <c r="AF53" s="4">
        <v>30</v>
      </c>
      <c r="AG53" s="4">
        <v>31</v>
      </c>
      <c r="AH53" s="4">
        <v>32</v>
      </c>
      <c r="AI53" s="4">
        <v>33</v>
      </c>
      <c r="AJ53" s="4">
        <v>34</v>
      </c>
      <c r="AK53" s="4">
        <v>35</v>
      </c>
      <c r="AL53" s="4">
        <v>36</v>
      </c>
      <c r="AM53" s="4">
        <v>37</v>
      </c>
      <c r="AN53" s="4">
        <v>38</v>
      </c>
      <c r="AO53" s="4">
        <v>39</v>
      </c>
      <c r="AP53" s="4">
        <v>40</v>
      </c>
      <c r="AQ53" s="4">
        <v>41</v>
      </c>
      <c r="AR53" s="4">
        <v>42</v>
      </c>
      <c r="AS53" s="4">
        <v>43</v>
      </c>
      <c r="AT53" s="4">
        <v>44</v>
      </c>
      <c r="AU53" s="4">
        <v>45</v>
      </c>
      <c r="AV53" s="4">
        <v>46</v>
      </c>
      <c r="AW53" s="4">
        <v>47</v>
      </c>
      <c r="AX53" s="4">
        <v>48</v>
      </c>
      <c r="AY53" s="4">
        <v>49</v>
      </c>
      <c r="AZ53" s="4">
        <v>50</v>
      </c>
      <c r="BA53" s="4">
        <v>51</v>
      </c>
      <c r="BB53" s="4">
        <v>52</v>
      </c>
      <c r="BC53" s="4">
        <v>53</v>
      </c>
      <c r="BD53" s="4">
        <v>54</v>
      </c>
      <c r="BE53" s="4">
        <v>55</v>
      </c>
      <c r="BF53" s="4">
        <v>56</v>
      </c>
      <c r="BG53" s="4">
        <v>57</v>
      </c>
      <c r="BH53" s="4">
        <v>58</v>
      </c>
      <c r="BI53" s="4">
        <v>59</v>
      </c>
      <c r="BJ53" s="4">
        <v>60</v>
      </c>
      <c r="BK53" s="4">
        <v>61</v>
      </c>
      <c r="BL53" s="4">
        <v>62</v>
      </c>
    </row>
    <row r="54" spans="1:64" x14ac:dyDescent="0.3">
      <c r="A54" s="3" t="s">
        <v>10</v>
      </c>
      <c r="B54" s="17">
        <f>IF($B$45=1,B26,IF($B$45=3,D26,(B26+D26)/2))</f>
        <v>0</v>
      </c>
      <c r="C54" s="18">
        <f t="shared" ref="C54:AH54" si="3">IF(AND($B54&lt;C$53,$B54+$E6&gt;=C$53),$G6,0)</f>
        <v>500</v>
      </c>
      <c r="D54" s="19">
        <f t="shared" si="3"/>
        <v>500</v>
      </c>
      <c r="E54" s="19">
        <f t="shared" si="3"/>
        <v>500</v>
      </c>
      <c r="F54" s="19">
        <f t="shared" si="3"/>
        <v>500</v>
      </c>
      <c r="G54" s="19">
        <f t="shared" si="3"/>
        <v>500</v>
      </c>
      <c r="H54" s="19">
        <f t="shared" si="3"/>
        <v>500</v>
      </c>
      <c r="I54" s="19">
        <f t="shared" si="3"/>
        <v>500</v>
      </c>
      <c r="J54" s="19">
        <f t="shared" si="3"/>
        <v>500</v>
      </c>
      <c r="K54" s="19">
        <f t="shared" si="3"/>
        <v>500</v>
      </c>
      <c r="L54" s="19">
        <f t="shared" si="3"/>
        <v>500</v>
      </c>
      <c r="M54" s="19">
        <f t="shared" si="3"/>
        <v>0</v>
      </c>
      <c r="N54" s="19">
        <f t="shared" si="3"/>
        <v>0</v>
      </c>
      <c r="O54" s="19">
        <f t="shared" si="3"/>
        <v>0</v>
      </c>
      <c r="P54" s="19">
        <f t="shared" si="3"/>
        <v>0</v>
      </c>
      <c r="Q54" s="19">
        <f t="shared" si="3"/>
        <v>0</v>
      </c>
      <c r="R54" s="19">
        <f t="shared" si="3"/>
        <v>0</v>
      </c>
      <c r="S54" s="19">
        <f t="shared" si="3"/>
        <v>0</v>
      </c>
      <c r="T54" s="19">
        <f t="shared" si="3"/>
        <v>0</v>
      </c>
      <c r="U54" s="19">
        <f t="shared" si="3"/>
        <v>0</v>
      </c>
      <c r="V54" s="19">
        <f t="shared" si="3"/>
        <v>0</v>
      </c>
      <c r="W54" s="19">
        <f t="shared" si="3"/>
        <v>0</v>
      </c>
      <c r="X54" s="19">
        <f t="shared" si="3"/>
        <v>0</v>
      </c>
      <c r="Y54" s="19">
        <f t="shared" si="3"/>
        <v>0</v>
      </c>
      <c r="Z54" s="19">
        <f t="shared" si="3"/>
        <v>0</v>
      </c>
      <c r="AA54" s="19">
        <f t="shared" si="3"/>
        <v>0</v>
      </c>
      <c r="AB54" s="19">
        <f t="shared" si="3"/>
        <v>0</v>
      </c>
      <c r="AC54" s="19">
        <f t="shared" si="3"/>
        <v>0</v>
      </c>
      <c r="AD54" s="19">
        <f t="shared" si="3"/>
        <v>0</v>
      </c>
      <c r="AE54" s="19">
        <f t="shared" si="3"/>
        <v>0</v>
      </c>
      <c r="AF54" s="19">
        <f t="shared" si="3"/>
        <v>0</v>
      </c>
      <c r="AG54" s="19">
        <f t="shared" si="3"/>
        <v>0</v>
      </c>
      <c r="AH54" s="19">
        <f t="shared" si="3"/>
        <v>0</v>
      </c>
      <c r="AI54" s="19">
        <f t="shared" ref="AI54:BL54" si="4">IF(AND($B54&lt;AI$53,$B54+$E6&gt;=AI$53),$G6,0)</f>
        <v>0</v>
      </c>
      <c r="AJ54" s="19">
        <f t="shared" si="4"/>
        <v>0</v>
      </c>
      <c r="AK54" s="19">
        <f t="shared" si="4"/>
        <v>0</v>
      </c>
      <c r="AL54" s="19">
        <f t="shared" si="4"/>
        <v>0</v>
      </c>
      <c r="AM54" s="19">
        <f t="shared" si="4"/>
        <v>0</v>
      </c>
      <c r="AN54" s="19">
        <f t="shared" si="4"/>
        <v>0</v>
      </c>
      <c r="AO54" s="19">
        <f t="shared" si="4"/>
        <v>0</v>
      </c>
      <c r="AP54" s="19">
        <f t="shared" si="4"/>
        <v>0</v>
      </c>
      <c r="AQ54" s="19">
        <f t="shared" si="4"/>
        <v>0</v>
      </c>
      <c r="AR54" s="19">
        <f t="shared" si="4"/>
        <v>0</v>
      </c>
      <c r="AS54" s="19">
        <f t="shared" si="4"/>
        <v>0</v>
      </c>
      <c r="AT54" s="19">
        <f t="shared" si="4"/>
        <v>0</v>
      </c>
      <c r="AU54" s="19">
        <f t="shared" si="4"/>
        <v>0</v>
      </c>
      <c r="AV54" s="19">
        <f t="shared" si="4"/>
        <v>0</v>
      </c>
      <c r="AW54" s="19">
        <f t="shared" si="4"/>
        <v>0</v>
      </c>
      <c r="AX54" s="19">
        <f t="shared" si="4"/>
        <v>0</v>
      </c>
      <c r="AY54" s="19">
        <f t="shared" si="4"/>
        <v>0</v>
      </c>
      <c r="AZ54" s="19">
        <f t="shared" si="4"/>
        <v>0</v>
      </c>
      <c r="BA54" s="19">
        <f t="shared" si="4"/>
        <v>0</v>
      </c>
      <c r="BB54" s="19">
        <f t="shared" si="4"/>
        <v>0</v>
      </c>
      <c r="BC54" s="19">
        <f t="shared" si="4"/>
        <v>0</v>
      </c>
      <c r="BD54" s="19">
        <f t="shared" si="4"/>
        <v>0</v>
      </c>
      <c r="BE54" s="19">
        <f t="shared" si="4"/>
        <v>0</v>
      </c>
      <c r="BF54" s="19">
        <f t="shared" si="4"/>
        <v>0</v>
      </c>
      <c r="BG54" s="19">
        <f t="shared" si="4"/>
        <v>0</v>
      </c>
      <c r="BH54" s="19">
        <f t="shared" si="4"/>
        <v>0</v>
      </c>
      <c r="BI54" s="19">
        <f t="shared" si="4"/>
        <v>0</v>
      </c>
      <c r="BJ54" s="19">
        <f t="shared" si="4"/>
        <v>0</v>
      </c>
      <c r="BK54" s="19">
        <f t="shared" si="4"/>
        <v>0</v>
      </c>
      <c r="BL54" s="20">
        <f t="shared" si="4"/>
        <v>0</v>
      </c>
    </row>
    <row r="55" spans="1:64" x14ac:dyDescent="0.3">
      <c r="A55" s="3" t="s">
        <v>13</v>
      </c>
      <c r="B55" s="17">
        <f t="shared" ref="B55:B68" si="5">IF($B$45=1,B27,IF($B$45=3,D27,(B27+D27)/2))</f>
        <v>10</v>
      </c>
      <c r="C55" s="21">
        <f t="shared" ref="C55:AH55" si="6">IF(AND($B55&lt;C$53,$B55+$E7&gt;=C$53),$G7,0)</f>
        <v>0</v>
      </c>
      <c r="D55" s="22">
        <f t="shared" si="6"/>
        <v>0</v>
      </c>
      <c r="E55" s="22">
        <f t="shared" si="6"/>
        <v>0</v>
      </c>
      <c r="F55" s="22">
        <f t="shared" si="6"/>
        <v>0</v>
      </c>
      <c r="G55" s="22">
        <f t="shared" si="6"/>
        <v>0</v>
      </c>
      <c r="H55" s="22">
        <f t="shared" si="6"/>
        <v>0</v>
      </c>
      <c r="I55" s="22">
        <f t="shared" si="6"/>
        <v>0</v>
      </c>
      <c r="J55" s="22">
        <f t="shared" si="6"/>
        <v>0</v>
      </c>
      <c r="K55" s="22">
        <f t="shared" si="6"/>
        <v>0</v>
      </c>
      <c r="L55" s="22">
        <f t="shared" si="6"/>
        <v>0</v>
      </c>
      <c r="M55" s="22">
        <f t="shared" si="6"/>
        <v>500</v>
      </c>
      <c r="N55" s="22">
        <f t="shared" si="6"/>
        <v>500</v>
      </c>
      <c r="O55" s="22">
        <f t="shared" si="6"/>
        <v>500</v>
      </c>
      <c r="P55" s="22">
        <f t="shared" si="6"/>
        <v>500</v>
      </c>
      <c r="Q55" s="22">
        <f t="shared" si="6"/>
        <v>500</v>
      </c>
      <c r="R55" s="22">
        <f t="shared" si="6"/>
        <v>500</v>
      </c>
      <c r="S55" s="22">
        <f t="shared" si="6"/>
        <v>0</v>
      </c>
      <c r="T55" s="22">
        <f t="shared" si="6"/>
        <v>0</v>
      </c>
      <c r="U55" s="22">
        <f t="shared" si="6"/>
        <v>0</v>
      </c>
      <c r="V55" s="22">
        <f t="shared" si="6"/>
        <v>0</v>
      </c>
      <c r="W55" s="22">
        <f t="shared" si="6"/>
        <v>0</v>
      </c>
      <c r="X55" s="22">
        <f t="shared" si="6"/>
        <v>0</v>
      </c>
      <c r="Y55" s="22">
        <f t="shared" si="6"/>
        <v>0</v>
      </c>
      <c r="Z55" s="22">
        <f t="shared" si="6"/>
        <v>0</v>
      </c>
      <c r="AA55" s="22">
        <f t="shared" si="6"/>
        <v>0</v>
      </c>
      <c r="AB55" s="22">
        <f t="shared" si="6"/>
        <v>0</v>
      </c>
      <c r="AC55" s="22">
        <f t="shared" si="6"/>
        <v>0</v>
      </c>
      <c r="AD55" s="22">
        <f t="shared" si="6"/>
        <v>0</v>
      </c>
      <c r="AE55" s="22">
        <f t="shared" si="6"/>
        <v>0</v>
      </c>
      <c r="AF55" s="22">
        <f t="shared" si="6"/>
        <v>0</v>
      </c>
      <c r="AG55" s="22">
        <f t="shared" si="6"/>
        <v>0</v>
      </c>
      <c r="AH55" s="22">
        <f t="shared" si="6"/>
        <v>0</v>
      </c>
      <c r="AI55" s="22">
        <f t="shared" ref="AI55:BL55" si="7">IF(AND($B55&lt;AI$53,$B55+$E7&gt;=AI$53),$G7,0)</f>
        <v>0</v>
      </c>
      <c r="AJ55" s="22">
        <f t="shared" si="7"/>
        <v>0</v>
      </c>
      <c r="AK55" s="22">
        <f t="shared" si="7"/>
        <v>0</v>
      </c>
      <c r="AL55" s="22">
        <f t="shared" si="7"/>
        <v>0</v>
      </c>
      <c r="AM55" s="22">
        <f t="shared" si="7"/>
        <v>0</v>
      </c>
      <c r="AN55" s="22">
        <f t="shared" si="7"/>
        <v>0</v>
      </c>
      <c r="AO55" s="22">
        <f t="shared" si="7"/>
        <v>0</v>
      </c>
      <c r="AP55" s="22">
        <f t="shared" si="7"/>
        <v>0</v>
      </c>
      <c r="AQ55" s="22">
        <f t="shared" si="7"/>
        <v>0</v>
      </c>
      <c r="AR55" s="22">
        <f t="shared" si="7"/>
        <v>0</v>
      </c>
      <c r="AS55" s="22">
        <f t="shared" si="7"/>
        <v>0</v>
      </c>
      <c r="AT55" s="22">
        <f t="shared" si="7"/>
        <v>0</v>
      </c>
      <c r="AU55" s="22">
        <f t="shared" si="7"/>
        <v>0</v>
      </c>
      <c r="AV55" s="22">
        <f t="shared" si="7"/>
        <v>0</v>
      </c>
      <c r="AW55" s="22">
        <f t="shared" si="7"/>
        <v>0</v>
      </c>
      <c r="AX55" s="22">
        <f t="shared" si="7"/>
        <v>0</v>
      </c>
      <c r="AY55" s="22">
        <f t="shared" si="7"/>
        <v>0</v>
      </c>
      <c r="AZ55" s="22">
        <f t="shared" si="7"/>
        <v>0</v>
      </c>
      <c r="BA55" s="22">
        <f t="shared" si="7"/>
        <v>0</v>
      </c>
      <c r="BB55" s="22">
        <f t="shared" si="7"/>
        <v>0</v>
      </c>
      <c r="BC55" s="22">
        <f t="shared" si="7"/>
        <v>0</v>
      </c>
      <c r="BD55" s="22">
        <f t="shared" si="7"/>
        <v>0</v>
      </c>
      <c r="BE55" s="22">
        <f t="shared" si="7"/>
        <v>0</v>
      </c>
      <c r="BF55" s="22">
        <f t="shared" si="7"/>
        <v>0</v>
      </c>
      <c r="BG55" s="22">
        <f t="shared" si="7"/>
        <v>0</v>
      </c>
      <c r="BH55" s="22">
        <f t="shared" si="7"/>
        <v>0</v>
      </c>
      <c r="BI55" s="22">
        <f t="shared" si="7"/>
        <v>0</v>
      </c>
      <c r="BJ55" s="22">
        <f t="shared" si="7"/>
        <v>0</v>
      </c>
      <c r="BK55" s="22">
        <f t="shared" si="7"/>
        <v>0</v>
      </c>
      <c r="BL55" s="23">
        <f t="shared" si="7"/>
        <v>0</v>
      </c>
    </row>
    <row r="56" spans="1:64" x14ac:dyDescent="0.3">
      <c r="A56" s="3" t="s">
        <v>17</v>
      </c>
      <c r="B56" s="17">
        <f t="shared" si="5"/>
        <v>17</v>
      </c>
      <c r="C56" s="21">
        <f t="shared" ref="C56:AH56" si="8">IF(AND($B56&lt;C$53,$B56+$E8&gt;=C$53),$G8,0)</f>
        <v>0</v>
      </c>
      <c r="D56" s="22">
        <f t="shared" si="8"/>
        <v>0</v>
      </c>
      <c r="E56" s="22">
        <f t="shared" si="8"/>
        <v>0</v>
      </c>
      <c r="F56" s="22">
        <f t="shared" si="8"/>
        <v>0</v>
      </c>
      <c r="G56" s="22">
        <f t="shared" si="8"/>
        <v>0</v>
      </c>
      <c r="H56" s="22">
        <f t="shared" si="8"/>
        <v>0</v>
      </c>
      <c r="I56" s="22">
        <f t="shared" si="8"/>
        <v>0</v>
      </c>
      <c r="J56" s="22">
        <f t="shared" si="8"/>
        <v>0</v>
      </c>
      <c r="K56" s="22">
        <f t="shared" si="8"/>
        <v>0</v>
      </c>
      <c r="L56" s="22">
        <f t="shared" si="8"/>
        <v>0</v>
      </c>
      <c r="M56" s="22">
        <f t="shared" si="8"/>
        <v>0</v>
      </c>
      <c r="N56" s="22">
        <f t="shared" si="8"/>
        <v>0</v>
      </c>
      <c r="O56" s="22">
        <f t="shared" si="8"/>
        <v>0</v>
      </c>
      <c r="P56" s="22">
        <f t="shared" si="8"/>
        <v>0</v>
      </c>
      <c r="Q56" s="22">
        <f t="shared" si="8"/>
        <v>0</v>
      </c>
      <c r="R56" s="22">
        <f t="shared" si="8"/>
        <v>0</v>
      </c>
      <c r="S56" s="22">
        <f t="shared" si="8"/>
        <v>0</v>
      </c>
      <c r="T56" s="22">
        <f t="shared" si="8"/>
        <v>400</v>
      </c>
      <c r="U56" s="22">
        <f t="shared" si="8"/>
        <v>400</v>
      </c>
      <c r="V56" s="22">
        <f t="shared" si="8"/>
        <v>400</v>
      </c>
      <c r="W56" s="22">
        <f t="shared" si="8"/>
        <v>400</v>
      </c>
      <c r="X56" s="22">
        <f t="shared" si="8"/>
        <v>400</v>
      </c>
      <c r="Y56" s="22">
        <f t="shared" si="8"/>
        <v>400</v>
      </c>
      <c r="Z56" s="22">
        <f t="shared" si="8"/>
        <v>0</v>
      </c>
      <c r="AA56" s="22">
        <f t="shared" si="8"/>
        <v>0</v>
      </c>
      <c r="AB56" s="22">
        <f t="shared" si="8"/>
        <v>0</v>
      </c>
      <c r="AC56" s="22">
        <f t="shared" si="8"/>
        <v>0</v>
      </c>
      <c r="AD56" s="22">
        <f t="shared" si="8"/>
        <v>0</v>
      </c>
      <c r="AE56" s="22">
        <f t="shared" si="8"/>
        <v>0</v>
      </c>
      <c r="AF56" s="22">
        <f t="shared" si="8"/>
        <v>0</v>
      </c>
      <c r="AG56" s="22">
        <f t="shared" si="8"/>
        <v>0</v>
      </c>
      <c r="AH56" s="22">
        <f t="shared" si="8"/>
        <v>0</v>
      </c>
      <c r="AI56" s="22">
        <f t="shared" ref="AI56:BL56" si="9">IF(AND($B56&lt;AI$53,$B56+$E8&gt;=AI$53),$G8,0)</f>
        <v>0</v>
      </c>
      <c r="AJ56" s="22">
        <f t="shared" si="9"/>
        <v>0</v>
      </c>
      <c r="AK56" s="22">
        <f t="shared" si="9"/>
        <v>0</v>
      </c>
      <c r="AL56" s="22">
        <f t="shared" si="9"/>
        <v>0</v>
      </c>
      <c r="AM56" s="22">
        <f t="shared" si="9"/>
        <v>0</v>
      </c>
      <c r="AN56" s="22">
        <f t="shared" si="9"/>
        <v>0</v>
      </c>
      <c r="AO56" s="22">
        <f t="shared" si="9"/>
        <v>0</v>
      </c>
      <c r="AP56" s="22">
        <f t="shared" si="9"/>
        <v>0</v>
      </c>
      <c r="AQ56" s="22">
        <f t="shared" si="9"/>
        <v>0</v>
      </c>
      <c r="AR56" s="22">
        <f t="shared" si="9"/>
        <v>0</v>
      </c>
      <c r="AS56" s="22">
        <f t="shared" si="9"/>
        <v>0</v>
      </c>
      <c r="AT56" s="22">
        <f t="shared" si="9"/>
        <v>0</v>
      </c>
      <c r="AU56" s="22">
        <f t="shared" si="9"/>
        <v>0</v>
      </c>
      <c r="AV56" s="22">
        <f t="shared" si="9"/>
        <v>0</v>
      </c>
      <c r="AW56" s="22">
        <f t="shared" si="9"/>
        <v>0</v>
      </c>
      <c r="AX56" s="22">
        <f t="shared" si="9"/>
        <v>0</v>
      </c>
      <c r="AY56" s="22">
        <f t="shared" si="9"/>
        <v>0</v>
      </c>
      <c r="AZ56" s="22">
        <f t="shared" si="9"/>
        <v>0</v>
      </c>
      <c r="BA56" s="22">
        <f t="shared" si="9"/>
        <v>0</v>
      </c>
      <c r="BB56" s="22">
        <f t="shared" si="9"/>
        <v>0</v>
      </c>
      <c r="BC56" s="22">
        <f t="shared" si="9"/>
        <v>0</v>
      </c>
      <c r="BD56" s="22">
        <f t="shared" si="9"/>
        <v>0</v>
      </c>
      <c r="BE56" s="22">
        <f t="shared" si="9"/>
        <v>0</v>
      </c>
      <c r="BF56" s="22">
        <f t="shared" si="9"/>
        <v>0</v>
      </c>
      <c r="BG56" s="22">
        <f t="shared" si="9"/>
        <v>0</v>
      </c>
      <c r="BH56" s="22">
        <f t="shared" si="9"/>
        <v>0</v>
      </c>
      <c r="BI56" s="22">
        <f t="shared" si="9"/>
        <v>0</v>
      </c>
      <c r="BJ56" s="22">
        <f t="shared" si="9"/>
        <v>0</v>
      </c>
      <c r="BK56" s="22">
        <f t="shared" si="9"/>
        <v>0</v>
      </c>
      <c r="BL56" s="23">
        <f t="shared" si="9"/>
        <v>0</v>
      </c>
    </row>
    <row r="57" spans="1:64" x14ac:dyDescent="0.3">
      <c r="A57" s="3" t="s">
        <v>20</v>
      </c>
      <c r="B57" s="17">
        <f t="shared" si="5"/>
        <v>16</v>
      </c>
      <c r="C57" s="21">
        <f t="shared" ref="C57:AH57" si="10">IF(AND($B57&lt;C$53,$B57+$E9&gt;=C$53),$G9,0)</f>
        <v>0</v>
      </c>
      <c r="D57" s="22">
        <f t="shared" si="10"/>
        <v>0</v>
      </c>
      <c r="E57" s="22">
        <f t="shared" si="10"/>
        <v>0</v>
      </c>
      <c r="F57" s="22">
        <f t="shared" si="10"/>
        <v>0</v>
      </c>
      <c r="G57" s="22">
        <f t="shared" si="10"/>
        <v>0</v>
      </c>
      <c r="H57" s="22">
        <f t="shared" si="10"/>
        <v>0</v>
      </c>
      <c r="I57" s="22">
        <f t="shared" si="10"/>
        <v>0</v>
      </c>
      <c r="J57" s="22">
        <f t="shared" si="10"/>
        <v>0</v>
      </c>
      <c r="K57" s="22">
        <f t="shared" si="10"/>
        <v>0</v>
      </c>
      <c r="L57" s="22">
        <f t="shared" si="10"/>
        <v>0</v>
      </c>
      <c r="M57" s="22">
        <f t="shared" si="10"/>
        <v>0</v>
      </c>
      <c r="N57" s="22">
        <f t="shared" si="10"/>
        <v>0</v>
      </c>
      <c r="O57" s="22">
        <f t="shared" si="10"/>
        <v>0</v>
      </c>
      <c r="P57" s="22">
        <f t="shared" si="10"/>
        <v>0</v>
      </c>
      <c r="Q57" s="22">
        <f t="shared" si="10"/>
        <v>0</v>
      </c>
      <c r="R57" s="22">
        <f t="shared" si="10"/>
        <v>0</v>
      </c>
      <c r="S57" s="22">
        <f t="shared" si="10"/>
        <v>400</v>
      </c>
      <c r="T57" s="22">
        <f t="shared" si="10"/>
        <v>400</v>
      </c>
      <c r="U57" s="22">
        <f t="shared" si="10"/>
        <v>400</v>
      </c>
      <c r="V57" s="22">
        <f t="shared" si="10"/>
        <v>400</v>
      </c>
      <c r="W57" s="22">
        <f t="shared" si="10"/>
        <v>400</v>
      </c>
      <c r="X57" s="22">
        <f t="shared" si="10"/>
        <v>400</v>
      </c>
      <c r="Y57" s="22">
        <f t="shared" si="10"/>
        <v>400</v>
      </c>
      <c r="Z57" s="22">
        <f t="shared" si="10"/>
        <v>400</v>
      </c>
      <c r="AA57" s="22">
        <f t="shared" si="10"/>
        <v>400</v>
      </c>
      <c r="AB57" s="22">
        <f t="shared" si="10"/>
        <v>400</v>
      </c>
      <c r="AC57" s="22">
        <f t="shared" si="10"/>
        <v>400</v>
      </c>
      <c r="AD57" s="22">
        <f t="shared" si="10"/>
        <v>400</v>
      </c>
      <c r="AE57" s="22">
        <f t="shared" si="10"/>
        <v>0</v>
      </c>
      <c r="AF57" s="22">
        <f t="shared" si="10"/>
        <v>0</v>
      </c>
      <c r="AG57" s="22">
        <f t="shared" si="10"/>
        <v>0</v>
      </c>
      <c r="AH57" s="22">
        <f t="shared" si="10"/>
        <v>0</v>
      </c>
      <c r="AI57" s="22">
        <f t="shared" ref="AI57:BL57" si="11">IF(AND($B57&lt;AI$53,$B57+$E9&gt;=AI$53),$G9,0)</f>
        <v>0</v>
      </c>
      <c r="AJ57" s="22">
        <f t="shared" si="11"/>
        <v>0</v>
      </c>
      <c r="AK57" s="22">
        <f t="shared" si="11"/>
        <v>0</v>
      </c>
      <c r="AL57" s="22">
        <f t="shared" si="11"/>
        <v>0</v>
      </c>
      <c r="AM57" s="22">
        <f t="shared" si="11"/>
        <v>0</v>
      </c>
      <c r="AN57" s="22">
        <f t="shared" si="11"/>
        <v>0</v>
      </c>
      <c r="AO57" s="22">
        <f t="shared" si="11"/>
        <v>0</v>
      </c>
      <c r="AP57" s="22">
        <f t="shared" si="11"/>
        <v>0</v>
      </c>
      <c r="AQ57" s="22">
        <f t="shared" si="11"/>
        <v>0</v>
      </c>
      <c r="AR57" s="22">
        <f t="shared" si="11"/>
        <v>0</v>
      </c>
      <c r="AS57" s="22">
        <f t="shared" si="11"/>
        <v>0</v>
      </c>
      <c r="AT57" s="22">
        <f t="shared" si="11"/>
        <v>0</v>
      </c>
      <c r="AU57" s="22">
        <f t="shared" si="11"/>
        <v>0</v>
      </c>
      <c r="AV57" s="22">
        <f t="shared" si="11"/>
        <v>0</v>
      </c>
      <c r="AW57" s="22">
        <f t="shared" si="11"/>
        <v>0</v>
      </c>
      <c r="AX57" s="22">
        <f t="shared" si="11"/>
        <v>0</v>
      </c>
      <c r="AY57" s="22">
        <f t="shared" si="11"/>
        <v>0</v>
      </c>
      <c r="AZ57" s="22">
        <f t="shared" si="11"/>
        <v>0</v>
      </c>
      <c r="BA57" s="22">
        <f t="shared" si="11"/>
        <v>0</v>
      </c>
      <c r="BB57" s="22">
        <f t="shared" si="11"/>
        <v>0</v>
      </c>
      <c r="BC57" s="22">
        <f t="shared" si="11"/>
        <v>0</v>
      </c>
      <c r="BD57" s="22">
        <f t="shared" si="11"/>
        <v>0</v>
      </c>
      <c r="BE57" s="22">
        <f t="shared" si="11"/>
        <v>0</v>
      </c>
      <c r="BF57" s="22">
        <f t="shared" si="11"/>
        <v>0</v>
      </c>
      <c r="BG57" s="22">
        <f t="shared" si="11"/>
        <v>0</v>
      </c>
      <c r="BH57" s="22">
        <f t="shared" si="11"/>
        <v>0</v>
      </c>
      <c r="BI57" s="22">
        <f t="shared" si="11"/>
        <v>0</v>
      </c>
      <c r="BJ57" s="22">
        <f t="shared" si="11"/>
        <v>0</v>
      </c>
      <c r="BK57" s="22">
        <f t="shared" si="11"/>
        <v>0</v>
      </c>
      <c r="BL57" s="23">
        <f t="shared" si="11"/>
        <v>0</v>
      </c>
    </row>
    <row r="58" spans="1:64" x14ac:dyDescent="0.3">
      <c r="A58" s="3" t="s">
        <v>23</v>
      </c>
      <c r="B58" s="17">
        <f t="shared" si="5"/>
        <v>23</v>
      </c>
      <c r="C58" s="21">
        <f t="shared" ref="C58:AH58" si="12">IF(AND($B58&lt;C$53,$B58+$E10&gt;=C$53),$G10,0)</f>
        <v>0</v>
      </c>
      <c r="D58" s="22">
        <f t="shared" si="12"/>
        <v>0</v>
      </c>
      <c r="E58" s="22">
        <f t="shared" si="12"/>
        <v>0</v>
      </c>
      <c r="F58" s="22">
        <f t="shared" si="12"/>
        <v>0</v>
      </c>
      <c r="G58" s="22">
        <f t="shared" si="12"/>
        <v>0</v>
      </c>
      <c r="H58" s="22">
        <f t="shared" si="12"/>
        <v>0</v>
      </c>
      <c r="I58" s="22">
        <f t="shared" si="12"/>
        <v>0</v>
      </c>
      <c r="J58" s="22">
        <f t="shared" si="12"/>
        <v>0</v>
      </c>
      <c r="K58" s="22">
        <f t="shared" si="12"/>
        <v>0</v>
      </c>
      <c r="L58" s="22">
        <f t="shared" si="12"/>
        <v>0</v>
      </c>
      <c r="M58" s="22">
        <f t="shared" si="12"/>
        <v>0</v>
      </c>
      <c r="N58" s="22">
        <f t="shared" si="12"/>
        <v>0</v>
      </c>
      <c r="O58" s="22">
        <f t="shared" si="12"/>
        <v>0</v>
      </c>
      <c r="P58" s="22">
        <f t="shared" si="12"/>
        <v>0</v>
      </c>
      <c r="Q58" s="22">
        <f t="shared" si="12"/>
        <v>0</v>
      </c>
      <c r="R58" s="22">
        <f t="shared" si="12"/>
        <v>0</v>
      </c>
      <c r="S58" s="22">
        <f t="shared" si="12"/>
        <v>0</v>
      </c>
      <c r="T58" s="22">
        <f t="shared" si="12"/>
        <v>0</v>
      </c>
      <c r="U58" s="22">
        <f t="shared" si="12"/>
        <v>0</v>
      </c>
      <c r="V58" s="22">
        <f t="shared" si="12"/>
        <v>0</v>
      </c>
      <c r="W58" s="22">
        <f t="shared" si="12"/>
        <v>0</v>
      </c>
      <c r="X58" s="22">
        <f t="shared" si="12"/>
        <v>0</v>
      </c>
      <c r="Y58" s="22">
        <f t="shared" si="12"/>
        <v>0</v>
      </c>
      <c r="Z58" s="22">
        <f t="shared" si="12"/>
        <v>400</v>
      </c>
      <c r="AA58" s="22">
        <f t="shared" si="12"/>
        <v>400</v>
      </c>
      <c r="AB58" s="22">
        <f t="shared" si="12"/>
        <v>400</v>
      </c>
      <c r="AC58" s="22">
        <f t="shared" si="12"/>
        <v>400</v>
      </c>
      <c r="AD58" s="22">
        <f t="shared" si="12"/>
        <v>0</v>
      </c>
      <c r="AE58" s="22">
        <f t="shared" si="12"/>
        <v>0</v>
      </c>
      <c r="AF58" s="22">
        <f t="shared" si="12"/>
        <v>0</v>
      </c>
      <c r="AG58" s="22">
        <f t="shared" si="12"/>
        <v>0</v>
      </c>
      <c r="AH58" s="22">
        <f t="shared" si="12"/>
        <v>0</v>
      </c>
      <c r="AI58" s="22">
        <f t="shared" ref="AI58:BL58" si="13">IF(AND($B58&lt;AI$53,$B58+$E10&gt;=AI$53),$G10,0)</f>
        <v>0</v>
      </c>
      <c r="AJ58" s="22">
        <f t="shared" si="13"/>
        <v>0</v>
      </c>
      <c r="AK58" s="22">
        <f t="shared" si="13"/>
        <v>0</v>
      </c>
      <c r="AL58" s="22">
        <f t="shared" si="13"/>
        <v>0</v>
      </c>
      <c r="AM58" s="22">
        <f t="shared" si="13"/>
        <v>0</v>
      </c>
      <c r="AN58" s="22">
        <f t="shared" si="13"/>
        <v>0</v>
      </c>
      <c r="AO58" s="22">
        <f t="shared" si="13"/>
        <v>0</v>
      </c>
      <c r="AP58" s="22">
        <f t="shared" si="13"/>
        <v>0</v>
      </c>
      <c r="AQ58" s="22">
        <f t="shared" si="13"/>
        <v>0</v>
      </c>
      <c r="AR58" s="22">
        <f t="shared" si="13"/>
        <v>0</v>
      </c>
      <c r="AS58" s="22">
        <f t="shared" si="13"/>
        <v>0</v>
      </c>
      <c r="AT58" s="22">
        <f t="shared" si="13"/>
        <v>0</v>
      </c>
      <c r="AU58" s="22">
        <f t="shared" si="13"/>
        <v>0</v>
      </c>
      <c r="AV58" s="22">
        <f t="shared" si="13"/>
        <v>0</v>
      </c>
      <c r="AW58" s="22">
        <f t="shared" si="13"/>
        <v>0</v>
      </c>
      <c r="AX58" s="22">
        <f t="shared" si="13"/>
        <v>0</v>
      </c>
      <c r="AY58" s="22">
        <f t="shared" si="13"/>
        <v>0</v>
      </c>
      <c r="AZ58" s="22">
        <f t="shared" si="13"/>
        <v>0</v>
      </c>
      <c r="BA58" s="22">
        <f t="shared" si="13"/>
        <v>0</v>
      </c>
      <c r="BB58" s="22">
        <f t="shared" si="13"/>
        <v>0</v>
      </c>
      <c r="BC58" s="22">
        <f t="shared" si="13"/>
        <v>0</v>
      </c>
      <c r="BD58" s="22">
        <f t="shared" si="13"/>
        <v>0</v>
      </c>
      <c r="BE58" s="22">
        <f t="shared" si="13"/>
        <v>0</v>
      </c>
      <c r="BF58" s="22">
        <f t="shared" si="13"/>
        <v>0</v>
      </c>
      <c r="BG58" s="22">
        <f t="shared" si="13"/>
        <v>0</v>
      </c>
      <c r="BH58" s="22">
        <f t="shared" si="13"/>
        <v>0</v>
      </c>
      <c r="BI58" s="22">
        <f t="shared" si="13"/>
        <v>0</v>
      </c>
      <c r="BJ58" s="22">
        <f t="shared" si="13"/>
        <v>0</v>
      </c>
      <c r="BK58" s="22">
        <f t="shared" si="13"/>
        <v>0</v>
      </c>
      <c r="BL58" s="23">
        <f t="shared" si="13"/>
        <v>0</v>
      </c>
    </row>
    <row r="59" spans="1:64" x14ac:dyDescent="0.3">
      <c r="A59" s="3" t="s">
        <v>24</v>
      </c>
      <c r="B59" s="17">
        <f t="shared" si="5"/>
        <v>28</v>
      </c>
      <c r="C59" s="21">
        <f t="shared" ref="C59:AH59" si="14">IF(AND($B59&lt;C$53,$B59+$E11&gt;=C$53),$G11,0)</f>
        <v>0</v>
      </c>
      <c r="D59" s="22">
        <f t="shared" si="14"/>
        <v>0</v>
      </c>
      <c r="E59" s="22">
        <f t="shared" si="14"/>
        <v>0</v>
      </c>
      <c r="F59" s="22">
        <f t="shared" si="14"/>
        <v>0</v>
      </c>
      <c r="G59" s="22">
        <f t="shared" si="14"/>
        <v>0</v>
      </c>
      <c r="H59" s="22">
        <f t="shared" si="14"/>
        <v>0</v>
      </c>
      <c r="I59" s="22">
        <f t="shared" si="14"/>
        <v>0</v>
      </c>
      <c r="J59" s="22">
        <f t="shared" si="14"/>
        <v>0</v>
      </c>
      <c r="K59" s="22">
        <f t="shared" si="14"/>
        <v>0</v>
      </c>
      <c r="L59" s="22">
        <f t="shared" si="14"/>
        <v>0</v>
      </c>
      <c r="M59" s="22">
        <f t="shared" si="14"/>
        <v>0</v>
      </c>
      <c r="N59" s="22">
        <f t="shared" si="14"/>
        <v>0</v>
      </c>
      <c r="O59" s="22">
        <f t="shared" si="14"/>
        <v>0</v>
      </c>
      <c r="P59" s="22">
        <f t="shared" si="14"/>
        <v>0</v>
      </c>
      <c r="Q59" s="22">
        <f t="shared" si="14"/>
        <v>0</v>
      </c>
      <c r="R59" s="22">
        <f t="shared" si="14"/>
        <v>0</v>
      </c>
      <c r="S59" s="22">
        <f t="shared" si="14"/>
        <v>0</v>
      </c>
      <c r="T59" s="22">
        <f t="shared" si="14"/>
        <v>0</v>
      </c>
      <c r="U59" s="22">
        <f t="shared" si="14"/>
        <v>0</v>
      </c>
      <c r="V59" s="22">
        <f t="shared" si="14"/>
        <v>0</v>
      </c>
      <c r="W59" s="22">
        <f t="shared" si="14"/>
        <v>0</v>
      </c>
      <c r="X59" s="22">
        <f t="shared" si="14"/>
        <v>0</v>
      </c>
      <c r="Y59" s="22">
        <f t="shared" si="14"/>
        <v>0</v>
      </c>
      <c r="Z59" s="22">
        <f t="shared" si="14"/>
        <v>0</v>
      </c>
      <c r="AA59" s="22">
        <f t="shared" si="14"/>
        <v>0</v>
      </c>
      <c r="AB59" s="22">
        <f t="shared" si="14"/>
        <v>0</v>
      </c>
      <c r="AC59" s="22">
        <f t="shared" si="14"/>
        <v>0</v>
      </c>
      <c r="AD59" s="22">
        <f t="shared" si="14"/>
        <v>0</v>
      </c>
      <c r="AE59" s="22">
        <f t="shared" si="14"/>
        <v>300</v>
      </c>
      <c r="AF59" s="22">
        <f t="shared" si="14"/>
        <v>300</v>
      </c>
      <c r="AG59" s="22">
        <f t="shared" si="14"/>
        <v>300</v>
      </c>
      <c r="AH59" s="22">
        <f t="shared" si="14"/>
        <v>0</v>
      </c>
      <c r="AI59" s="22">
        <f t="shared" ref="AI59:BL59" si="15">IF(AND($B59&lt;AI$53,$B59+$E11&gt;=AI$53),$G11,0)</f>
        <v>0</v>
      </c>
      <c r="AJ59" s="22">
        <f t="shared" si="15"/>
        <v>0</v>
      </c>
      <c r="AK59" s="22">
        <f t="shared" si="15"/>
        <v>0</v>
      </c>
      <c r="AL59" s="22">
        <f t="shared" si="15"/>
        <v>0</v>
      </c>
      <c r="AM59" s="22">
        <f t="shared" si="15"/>
        <v>0</v>
      </c>
      <c r="AN59" s="22">
        <f t="shared" si="15"/>
        <v>0</v>
      </c>
      <c r="AO59" s="22">
        <f t="shared" si="15"/>
        <v>0</v>
      </c>
      <c r="AP59" s="22">
        <f t="shared" si="15"/>
        <v>0</v>
      </c>
      <c r="AQ59" s="22">
        <f t="shared" si="15"/>
        <v>0</v>
      </c>
      <c r="AR59" s="22">
        <f t="shared" si="15"/>
        <v>0</v>
      </c>
      <c r="AS59" s="22">
        <f t="shared" si="15"/>
        <v>0</v>
      </c>
      <c r="AT59" s="22">
        <f t="shared" si="15"/>
        <v>0</v>
      </c>
      <c r="AU59" s="22">
        <f t="shared" si="15"/>
        <v>0</v>
      </c>
      <c r="AV59" s="22">
        <f t="shared" si="15"/>
        <v>0</v>
      </c>
      <c r="AW59" s="22">
        <f t="shared" si="15"/>
        <v>0</v>
      </c>
      <c r="AX59" s="22">
        <f t="shared" si="15"/>
        <v>0</v>
      </c>
      <c r="AY59" s="22">
        <f t="shared" si="15"/>
        <v>0</v>
      </c>
      <c r="AZ59" s="22">
        <f t="shared" si="15"/>
        <v>0</v>
      </c>
      <c r="BA59" s="22">
        <f t="shared" si="15"/>
        <v>0</v>
      </c>
      <c r="BB59" s="22">
        <f t="shared" si="15"/>
        <v>0</v>
      </c>
      <c r="BC59" s="22">
        <f t="shared" si="15"/>
        <v>0</v>
      </c>
      <c r="BD59" s="22">
        <f t="shared" si="15"/>
        <v>0</v>
      </c>
      <c r="BE59" s="22">
        <f t="shared" si="15"/>
        <v>0</v>
      </c>
      <c r="BF59" s="22">
        <f t="shared" si="15"/>
        <v>0</v>
      </c>
      <c r="BG59" s="22">
        <f t="shared" si="15"/>
        <v>0</v>
      </c>
      <c r="BH59" s="22">
        <f t="shared" si="15"/>
        <v>0</v>
      </c>
      <c r="BI59" s="22">
        <f t="shared" si="15"/>
        <v>0</v>
      </c>
      <c r="BJ59" s="22">
        <f t="shared" si="15"/>
        <v>0</v>
      </c>
      <c r="BK59" s="22">
        <f t="shared" si="15"/>
        <v>0</v>
      </c>
      <c r="BL59" s="23">
        <f t="shared" si="15"/>
        <v>0</v>
      </c>
    </row>
    <row r="60" spans="1:64" x14ac:dyDescent="0.3">
      <c r="A60" s="3" t="s">
        <v>29</v>
      </c>
      <c r="B60" s="17">
        <f t="shared" si="5"/>
        <v>29</v>
      </c>
      <c r="C60" s="21">
        <f t="shared" ref="C60:AH60" si="16">IF(AND($B60&lt;C$53,$B60+$E12&gt;=C$53),$G12,0)</f>
        <v>0</v>
      </c>
      <c r="D60" s="22">
        <f t="shared" si="16"/>
        <v>0</v>
      </c>
      <c r="E60" s="22">
        <f t="shared" si="16"/>
        <v>0</v>
      </c>
      <c r="F60" s="22">
        <f t="shared" si="16"/>
        <v>0</v>
      </c>
      <c r="G60" s="22">
        <f t="shared" si="16"/>
        <v>0</v>
      </c>
      <c r="H60" s="22">
        <f t="shared" si="16"/>
        <v>0</v>
      </c>
      <c r="I60" s="22">
        <f t="shared" si="16"/>
        <v>0</v>
      </c>
      <c r="J60" s="22">
        <f t="shared" si="16"/>
        <v>0</v>
      </c>
      <c r="K60" s="22">
        <f t="shared" si="16"/>
        <v>0</v>
      </c>
      <c r="L60" s="22">
        <f t="shared" si="16"/>
        <v>0</v>
      </c>
      <c r="M60" s="22">
        <f t="shared" si="16"/>
        <v>0</v>
      </c>
      <c r="N60" s="22">
        <f t="shared" si="16"/>
        <v>0</v>
      </c>
      <c r="O60" s="22">
        <f t="shared" si="16"/>
        <v>0</v>
      </c>
      <c r="P60" s="22">
        <f t="shared" si="16"/>
        <v>0</v>
      </c>
      <c r="Q60" s="22">
        <f t="shared" si="16"/>
        <v>0</v>
      </c>
      <c r="R60" s="22">
        <f t="shared" si="16"/>
        <v>0</v>
      </c>
      <c r="S60" s="22">
        <f t="shared" si="16"/>
        <v>0</v>
      </c>
      <c r="T60" s="22">
        <f t="shared" si="16"/>
        <v>0</v>
      </c>
      <c r="U60" s="22">
        <f t="shared" si="16"/>
        <v>0</v>
      </c>
      <c r="V60" s="22">
        <f t="shared" si="16"/>
        <v>0</v>
      </c>
      <c r="W60" s="22">
        <f t="shared" si="16"/>
        <v>0</v>
      </c>
      <c r="X60" s="22">
        <f t="shared" si="16"/>
        <v>0</v>
      </c>
      <c r="Y60" s="22">
        <f t="shared" si="16"/>
        <v>0</v>
      </c>
      <c r="Z60" s="22">
        <f t="shared" si="16"/>
        <v>0</v>
      </c>
      <c r="AA60" s="22">
        <f t="shared" si="16"/>
        <v>0</v>
      </c>
      <c r="AB60" s="22">
        <f t="shared" si="16"/>
        <v>0</v>
      </c>
      <c r="AC60" s="22">
        <f t="shared" si="16"/>
        <v>0</v>
      </c>
      <c r="AD60" s="22">
        <f t="shared" si="16"/>
        <v>0</v>
      </c>
      <c r="AE60" s="22">
        <f t="shared" si="16"/>
        <v>0</v>
      </c>
      <c r="AF60" s="22">
        <f t="shared" si="16"/>
        <v>300</v>
      </c>
      <c r="AG60" s="22">
        <f t="shared" si="16"/>
        <v>300</v>
      </c>
      <c r="AH60" s="22">
        <f t="shared" si="16"/>
        <v>300</v>
      </c>
      <c r="AI60" s="22">
        <f t="shared" ref="AI60:BL60" si="17">IF(AND($B60&lt;AI$53,$B60+$E12&gt;=AI$53),$G12,0)</f>
        <v>300</v>
      </c>
      <c r="AJ60" s="22">
        <f t="shared" si="17"/>
        <v>300</v>
      </c>
      <c r="AK60" s="22">
        <f t="shared" si="17"/>
        <v>300</v>
      </c>
      <c r="AL60" s="22">
        <f t="shared" si="17"/>
        <v>0</v>
      </c>
      <c r="AM60" s="22">
        <f t="shared" si="17"/>
        <v>0</v>
      </c>
      <c r="AN60" s="22">
        <f t="shared" si="17"/>
        <v>0</v>
      </c>
      <c r="AO60" s="22">
        <f t="shared" si="17"/>
        <v>0</v>
      </c>
      <c r="AP60" s="22">
        <f t="shared" si="17"/>
        <v>0</v>
      </c>
      <c r="AQ60" s="22">
        <f t="shared" si="17"/>
        <v>0</v>
      </c>
      <c r="AR60" s="22">
        <f t="shared" si="17"/>
        <v>0</v>
      </c>
      <c r="AS60" s="22">
        <f t="shared" si="17"/>
        <v>0</v>
      </c>
      <c r="AT60" s="22">
        <f t="shared" si="17"/>
        <v>0</v>
      </c>
      <c r="AU60" s="22">
        <f t="shared" si="17"/>
        <v>0</v>
      </c>
      <c r="AV60" s="22">
        <f t="shared" si="17"/>
        <v>0</v>
      </c>
      <c r="AW60" s="22">
        <f t="shared" si="17"/>
        <v>0</v>
      </c>
      <c r="AX60" s="22">
        <f t="shared" si="17"/>
        <v>0</v>
      </c>
      <c r="AY60" s="22">
        <f t="shared" si="17"/>
        <v>0</v>
      </c>
      <c r="AZ60" s="22">
        <f t="shared" si="17"/>
        <v>0</v>
      </c>
      <c r="BA60" s="22">
        <f t="shared" si="17"/>
        <v>0</v>
      </c>
      <c r="BB60" s="22">
        <f t="shared" si="17"/>
        <v>0</v>
      </c>
      <c r="BC60" s="22">
        <f t="shared" si="17"/>
        <v>0</v>
      </c>
      <c r="BD60" s="22">
        <f t="shared" si="17"/>
        <v>0</v>
      </c>
      <c r="BE60" s="22">
        <f t="shared" si="17"/>
        <v>0</v>
      </c>
      <c r="BF60" s="22">
        <f t="shared" si="17"/>
        <v>0</v>
      </c>
      <c r="BG60" s="22">
        <f t="shared" si="17"/>
        <v>0</v>
      </c>
      <c r="BH60" s="22">
        <f t="shared" si="17"/>
        <v>0</v>
      </c>
      <c r="BI60" s="22">
        <f t="shared" si="17"/>
        <v>0</v>
      </c>
      <c r="BJ60" s="22">
        <f t="shared" si="17"/>
        <v>0</v>
      </c>
      <c r="BK60" s="22">
        <f t="shared" si="17"/>
        <v>0</v>
      </c>
      <c r="BL60" s="23">
        <f t="shared" si="17"/>
        <v>0</v>
      </c>
    </row>
    <row r="61" spans="1:64" x14ac:dyDescent="0.3">
      <c r="A61" s="3" t="s">
        <v>32</v>
      </c>
      <c r="B61" s="17">
        <f t="shared" si="5"/>
        <v>31</v>
      </c>
      <c r="C61" s="21">
        <f t="shared" ref="C61:AH61" si="18">IF(AND($B61&lt;C$53,$B61+$E13&gt;=C$53),$G13,0)</f>
        <v>0</v>
      </c>
      <c r="D61" s="22">
        <f t="shared" si="18"/>
        <v>0</v>
      </c>
      <c r="E61" s="22">
        <f t="shared" si="18"/>
        <v>0</v>
      </c>
      <c r="F61" s="22">
        <f t="shared" si="18"/>
        <v>0</v>
      </c>
      <c r="G61" s="22">
        <f t="shared" si="18"/>
        <v>0</v>
      </c>
      <c r="H61" s="22">
        <f t="shared" si="18"/>
        <v>0</v>
      </c>
      <c r="I61" s="22">
        <f t="shared" si="18"/>
        <v>0</v>
      </c>
      <c r="J61" s="22">
        <f t="shared" si="18"/>
        <v>0</v>
      </c>
      <c r="K61" s="22">
        <f t="shared" si="18"/>
        <v>0</v>
      </c>
      <c r="L61" s="22">
        <f t="shared" si="18"/>
        <v>0</v>
      </c>
      <c r="M61" s="22">
        <f t="shared" si="18"/>
        <v>0</v>
      </c>
      <c r="N61" s="22">
        <f t="shared" si="18"/>
        <v>0</v>
      </c>
      <c r="O61" s="22">
        <f t="shared" si="18"/>
        <v>0</v>
      </c>
      <c r="P61" s="22">
        <f t="shared" si="18"/>
        <v>0</v>
      </c>
      <c r="Q61" s="22">
        <f t="shared" si="18"/>
        <v>0</v>
      </c>
      <c r="R61" s="22">
        <f t="shared" si="18"/>
        <v>0</v>
      </c>
      <c r="S61" s="22">
        <f t="shared" si="18"/>
        <v>0</v>
      </c>
      <c r="T61" s="22">
        <f t="shared" si="18"/>
        <v>0</v>
      </c>
      <c r="U61" s="22">
        <f t="shared" si="18"/>
        <v>0</v>
      </c>
      <c r="V61" s="22">
        <f t="shared" si="18"/>
        <v>0</v>
      </c>
      <c r="W61" s="22">
        <f t="shared" si="18"/>
        <v>0</v>
      </c>
      <c r="X61" s="22">
        <f t="shared" si="18"/>
        <v>0</v>
      </c>
      <c r="Y61" s="22">
        <f t="shared" si="18"/>
        <v>0</v>
      </c>
      <c r="Z61" s="22">
        <f t="shared" si="18"/>
        <v>0</v>
      </c>
      <c r="AA61" s="22">
        <f t="shared" si="18"/>
        <v>0</v>
      </c>
      <c r="AB61" s="22">
        <f t="shared" si="18"/>
        <v>0</v>
      </c>
      <c r="AC61" s="22">
        <f t="shared" si="18"/>
        <v>0</v>
      </c>
      <c r="AD61" s="22">
        <f t="shared" si="18"/>
        <v>0</v>
      </c>
      <c r="AE61" s="22">
        <f t="shared" si="18"/>
        <v>0</v>
      </c>
      <c r="AF61" s="22">
        <f t="shared" si="18"/>
        <v>0</v>
      </c>
      <c r="AG61" s="22">
        <f t="shared" si="18"/>
        <v>0</v>
      </c>
      <c r="AH61" s="22">
        <f t="shared" si="18"/>
        <v>450</v>
      </c>
      <c r="AI61" s="22">
        <f t="shared" ref="AI61:BL61" si="19">IF(AND($B61&lt;AI$53,$B61+$E13&gt;=AI$53),$G13,0)</f>
        <v>450</v>
      </c>
      <c r="AJ61" s="22">
        <f t="shared" si="19"/>
        <v>450</v>
      </c>
      <c r="AK61" s="22">
        <f t="shared" si="19"/>
        <v>450</v>
      </c>
      <c r="AL61" s="22">
        <f t="shared" si="19"/>
        <v>450</v>
      </c>
      <c r="AM61" s="22">
        <f t="shared" si="19"/>
        <v>450</v>
      </c>
      <c r="AN61" s="22">
        <f t="shared" si="19"/>
        <v>450</v>
      </c>
      <c r="AO61" s="22">
        <f t="shared" si="19"/>
        <v>450</v>
      </c>
      <c r="AP61" s="22">
        <f t="shared" si="19"/>
        <v>450</v>
      </c>
      <c r="AQ61" s="22">
        <f t="shared" si="19"/>
        <v>450</v>
      </c>
      <c r="AR61" s="22">
        <f t="shared" si="19"/>
        <v>450</v>
      </c>
      <c r="AS61" s="22">
        <f t="shared" si="19"/>
        <v>450</v>
      </c>
      <c r="AT61" s="22">
        <f t="shared" si="19"/>
        <v>0</v>
      </c>
      <c r="AU61" s="22">
        <f t="shared" si="19"/>
        <v>0</v>
      </c>
      <c r="AV61" s="22">
        <f t="shared" si="19"/>
        <v>0</v>
      </c>
      <c r="AW61" s="22">
        <f t="shared" si="19"/>
        <v>0</v>
      </c>
      <c r="AX61" s="22">
        <f t="shared" si="19"/>
        <v>0</v>
      </c>
      <c r="AY61" s="22">
        <f t="shared" si="19"/>
        <v>0</v>
      </c>
      <c r="AZ61" s="22">
        <f t="shared" si="19"/>
        <v>0</v>
      </c>
      <c r="BA61" s="22">
        <f t="shared" si="19"/>
        <v>0</v>
      </c>
      <c r="BB61" s="22">
        <f t="shared" si="19"/>
        <v>0</v>
      </c>
      <c r="BC61" s="22">
        <f t="shared" si="19"/>
        <v>0</v>
      </c>
      <c r="BD61" s="22">
        <f t="shared" si="19"/>
        <v>0</v>
      </c>
      <c r="BE61" s="22">
        <f t="shared" si="19"/>
        <v>0</v>
      </c>
      <c r="BF61" s="22">
        <f t="shared" si="19"/>
        <v>0</v>
      </c>
      <c r="BG61" s="22">
        <f t="shared" si="19"/>
        <v>0</v>
      </c>
      <c r="BH61" s="22">
        <f t="shared" si="19"/>
        <v>0</v>
      </c>
      <c r="BI61" s="22">
        <f t="shared" si="19"/>
        <v>0</v>
      </c>
      <c r="BJ61" s="22">
        <f t="shared" si="19"/>
        <v>0</v>
      </c>
      <c r="BK61" s="22">
        <f t="shared" si="19"/>
        <v>0</v>
      </c>
      <c r="BL61" s="23">
        <f t="shared" si="19"/>
        <v>0</v>
      </c>
    </row>
    <row r="62" spans="1:64" x14ac:dyDescent="0.3">
      <c r="A62" s="3" t="s">
        <v>35</v>
      </c>
      <c r="B62" s="17">
        <f t="shared" si="5"/>
        <v>33.5</v>
      </c>
      <c r="C62" s="21">
        <f t="shared" ref="C62:AH62" si="20">IF(AND($B62&lt;C$53,$B62+$E14&gt;=C$53),$G14,0)</f>
        <v>0</v>
      </c>
      <c r="D62" s="22">
        <f t="shared" si="20"/>
        <v>0</v>
      </c>
      <c r="E62" s="22">
        <f t="shared" si="20"/>
        <v>0</v>
      </c>
      <c r="F62" s="22">
        <f t="shared" si="20"/>
        <v>0</v>
      </c>
      <c r="G62" s="22">
        <f t="shared" si="20"/>
        <v>0</v>
      </c>
      <c r="H62" s="22">
        <f t="shared" si="20"/>
        <v>0</v>
      </c>
      <c r="I62" s="22">
        <f t="shared" si="20"/>
        <v>0</v>
      </c>
      <c r="J62" s="22">
        <f t="shared" si="20"/>
        <v>0</v>
      </c>
      <c r="K62" s="22">
        <f t="shared" si="20"/>
        <v>0</v>
      </c>
      <c r="L62" s="22">
        <f t="shared" si="20"/>
        <v>0</v>
      </c>
      <c r="M62" s="22">
        <f t="shared" si="20"/>
        <v>0</v>
      </c>
      <c r="N62" s="22">
        <f t="shared" si="20"/>
        <v>0</v>
      </c>
      <c r="O62" s="22">
        <f t="shared" si="20"/>
        <v>0</v>
      </c>
      <c r="P62" s="22">
        <f t="shared" si="20"/>
        <v>0</v>
      </c>
      <c r="Q62" s="22">
        <f t="shared" si="20"/>
        <v>0</v>
      </c>
      <c r="R62" s="22">
        <f t="shared" si="20"/>
        <v>0</v>
      </c>
      <c r="S62" s="22">
        <f t="shared" si="20"/>
        <v>0</v>
      </c>
      <c r="T62" s="22">
        <f t="shared" si="20"/>
        <v>0</v>
      </c>
      <c r="U62" s="22">
        <f t="shared" si="20"/>
        <v>0</v>
      </c>
      <c r="V62" s="22">
        <f t="shared" si="20"/>
        <v>0</v>
      </c>
      <c r="W62" s="22">
        <f t="shared" si="20"/>
        <v>0</v>
      </c>
      <c r="X62" s="22">
        <f t="shared" si="20"/>
        <v>0</v>
      </c>
      <c r="Y62" s="22">
        <f t="shared" si="20"/>
        <v>0</v>
      </c>
      <c r="Z62" s="22">
        <f t="shared" si="20"/>
        <v>0</v>
      </c>
      <c r="AA62" s="22">
        <f t="shared" si="20"/>
        <v>0</v>
      </c>
      <c r="AB62" s="22">
        <f t="shared" si="20"/>
        <v>0</v>
      </c>
      <c r="AC62" s="22">
        <f t="shared" si="20"/>
        <v>0</v>
      </c>
      <c r="AD62" s="22">
        <f t="shared" si="20"/>
        <v>0</v>
      </c>
      <c r="AE62" s="22">
        <f t="shared" si="20"/>
        <v>0</v>
      </c>
      <c r="AF62" s="22">
        <f t="shared" si="20"/>
        <v>0</v>
      </c>
      <c r="AG62" s="22">
        <f t="shared" si="20"/>
        <v>0</v>
      </c>
      <c r="AH62" s="22">
        <f t="shared" si="20"/>
        <v>0</v>
      </c>
      <c r="AI62" s="22">
        <f t="shared" ref="AI62:BL62" si="21">IF(AND($B62&lt;AI$53,$B62+$E14&gt;=AI$53),$G14,0)</f>
        <v>0</v>
      </c>
      <c r="AJ62" s="22">
        <f t="shared" si="21"/>
        <v>400</v>
      </c>
      <c r="AK62" s="22">
        <f t="shared" si="21"/>
        <v>400</v>
      </c>
      <c r="AL62" s="22">
        <f t="shared" si="21"/>
        <v>400</v>
      </c>
      <c r="AM62" s="22">
        <f t="shared" si="21"/>
        <v>0</v>
      </c>
      <c r="AN62" s="22">
        <f t="shared" si="21"/>
        <v>0</v>
      </c>
      <c r="AO62" s="22">
        <f t="shared" si="21"/>
        <v>0</v>
      </c>
      <c r="AP62" s="22">
        <f t="shared" si="21"/>
        <v>0</v>
      </c>
      <c r="AQ62" s="22">
        <f t="shared" si="21"/>
        <v>0</v>
      </c>
      <c r="AR62" s="22">
        <f t="shared" si="21"/>
        <v>0</v>
      </c>
      <c r="AS62" s="22">
        <f t="shared" si="21"/>
        <v>0</v>
      </c>
      <c r="AT62" s="22">
        <f t="shared" si="21"/>
        <v>0</v>
      </c>
      <c r="AU62" s="22">
        <f t="shared" si="21"/>
        <v>0</v>
      </c>
      <c r="AV62" s="22">
        <f t="shared" si="21"/>
        <v>0</v>
      </c>
      <c r="AW62" s="22">
        <f t="shared" si="21"/>
        <v>0</v>
      </c>
      <c r="AX62" s="22">
        <f t="shared" si="21"/>
        <v>0</v>
      </c>
      <c r="AY62" s="22">
        <f t="shared" si="21"/>
        <v>0</v>
      </c>
      <c r="AZ62" s="22">
        <f t="shared" si="21"/>
        <v>0</v>
      </c>
      <c r="BA62" s="22">
        <f t="shared" si="21"/>
        <v>0</v>
      </c>
      <c r="BB62" s="22">
        <f t="shared" si="21"/>
        <v>0</v>
      </c>
      <c r="BC62" s="22">
        <f t="shared" si="21"/>
        <v>0</v>
      </c>
      <c r="BD62" s="22">
        <f t="shared" si="21"/>
        <v>0</v>
      </c>
      <c r="BE62" s="22">
        <f t="shared" si="21"/>
        <v>0</v>
      </c>
      <c r="BF62" s="22">
        <f t="shared" si="21"/>
        <v>0</v>
      </c>
      <c r="BG62" s="22">
        <f t="shared" si="21"/>
        <v>0</v>
      </c>
      <c r="BH62" s="22">
        <f t="shared" si="21"/>
        <v>0</v>
      </c>
      <c r="BI62" s="22">
        <f t="shared" si="21"/>
        <v>0</v>
      </c>
      <c r="BJ62" s="22">
        <f t="shared" si="21"/>
        <v>0</v>
      </c>
      <c r="BK62" s="22">
        <f t="shared" si="21"/>
        <v>0</v>
      </c>
      <c r="BL62" s="23">
        <f t="shared" si="21"/>
        <v>0</v>
      </c>
    </row>
    <row r="63" spans="1:64" x14ac:dyDescent="0.3">
      <c r="A63" s="3" t="s">
        <v>30</v>
      </c>
      <c r="B63" s="17">
        <f t="shared" si="5"/>
        <v>35</v>
      </c>
      <c r="C63" s="21">
        <f t="shared" ref="C63:AH63" si="22">IF(AND($B63&lt;C$53,$B63+$E15&gt;=C$53),$G15,0)</f>
        <v>0</v>
      </c>
      <c r="D63" s="22">
        <f t="shared" si="22"/>
        <v>0</v>
      </c>
      <c r="E63" s="22">
        <f t="shared" si="22"/>
        <v>0</v>
      </c>
      <c r="F63" s="22">
        <f t="shared" si="22"/>
        <v>0</v>
      </c>
      <c r="G63" s="22">
        <f t="shared" si="22"/>
        <v>0</v>
      </c>
      <c r="H63" s="22">
        <f t="shared" si="22"/>
        <v>0</v>
      </c>
      <c r="I63" s="22">
        <f t="shared" si="22"/>
        <v>0</v>
      </c>
      <c r="J63" s="22">
        <f t="shared" si="22"/>
        <v>0</v>
      </c>
      <c r="K63" s="22">
        <f t="shared" si="22"/>
        <v>0</v>
      </c>
      <c r="L63" s="22">
        <f t="shared" si="22"/>
        <v>0</v>
      </c>
      <c r="M63" s="22">
        <f t="shared" si="22"/>
        <v>0</v>
      </c>
      <c r="N63" s="22">
        <f t="shared" si="22"/>
        <v>0</v>
      </c>
      <c r="O63" s="22">
        <f t="shared" si="22"/>
        <v>0</v>
      </c>
      <c r="P63" s="22">
        <f t="shared" si="22"/>
        <v>0</v>
      </c>
      <c r="Q63" s="22">
        <f t="shared" si="22"/>
        <v>0</v>
      </c>
      <c r="R63" s="22">
        <f t="shared" si="22"/>
        <v>0</v>
      </c>
      <c r="S63" s="22">
        <f t="shared" si="22"/>
        <v>0</v>
      </c>
      <c r="T63" s="22">
        <f t="shared" si="22"/>
        <v>0</v>
      </c>
      <c r="U63" s="22">
        <f t="shared" si="22"/>
        <v>0</v>
      </c>
      <c r="V63" s="22">
        <f t="shared" si="22"/>
        <v>0</v>
      </c>
      <c r="W63" s="22">
        <f t="shared" si="22"/>
        <v>0</v>
      </c>
      <c r="X63" s="22">
        <f t="shared" si="22"/>
        <v>0</v>
      </c>
      <c r="Y63" s="22">
        <f t="shared" si="22"/>
        <v>0</v>
      </c>
      <c r="Z63" s="22">
        <f t="shared" si="22"/>
        <v>0</v>
      </c>
      <c r="AA63" s="22">
        <f t="shared" si="22"/>
        <v>0</v>
      </c>
      <c r="AB63" s="22">
        <f t="shared" si="22"/>
        <v>0</v>
      </c>
      <c r="AC63" s="22">
        <f t="shared" si="22"/>
        <v>0</v>
      </c>
      <c r="AD63" s="22">
        <f t="shared" si="22"/>
        <v>0</v>
      </c>
      <c r="AE63" s="22">
        <f t="shared" si="22"/>
        <v>0</v>
      </c>
      <c r="AF63" s="22">
        <f t="shared" si="22"/>
        <v>0</v>
      </c>
      <c r="AG63" s="22">
        <f t="shared" si="22"/>
        <v>0</v>
      </c>
      <c r="AH63" s="22">
        <f t="shared" si="22"/>
        <v>0</v>
      </c>
      <c r="AI63" s="22">
        <f t="shared" ref="AI63:BL63" si="23">IF(AND($B63&lt;AI$53,$B63+$E15&gt;=AI$53),$G15,0)</f>
        <v>0</v>
      </c>
      <c r="AJ63" s="22">
        <f t="shared" si="23"/>
        <v>0</v>
      </c>
      <c r="AK63" s="22">
        <f t="shared" si="23"/>
        <v>0</v>
      </c>
      <c r="AL63" s="22">
        <f t="shared" si="23"/>
        <v>300</v>
      </c>
      <c r="AM63" s="22">
        <f t="shared" si="23"/>
        <v>300</v>
      </c>
      <c r="AN63" s="22">
        <f t="shared" si="23"/>
        <v>300</v>
      </c>
      <c r="AO63" s="22">
        <f t="shared" si="23"/>
        <v>300</v>
      </c>
      <c r="AP63" s="22">
        <f t="shared" si="23"/>
        <v>300</v>
      </c>
      <c r="AQ63" s="22">
        <f t="shared" si="23"/>
        <v>300</v>
      </c>
      <c r="AR63" s="22">
        <f t="shared" si="23"/>
        <v>300</v>
      </c>
      <c r="AS63" s="22">
        <f t="shared" si="23"/>
        <v>300</v>
      </c>
      <c r="AT63" s="22">
        <f t="shared" si="23"/>
        <v>300</v>
      </c>
      <c r="AU63" s="22">
        <f t="shared" si="23"/>
        <v>300</v>
      </c>
      <c r="AV63" s="22">
        <f t="shared" si="23"/>
        <v>300</v>
      </c>
      <c r="AW63" s="22">
        <f t="shared" si="23"/>
        <v>300</v>
      </c>
      <c r="AX63" s="22">
        <f t="shared" si="23"/>
        <v>300</v>
      </c>
      <c r="AY63" s="22">
        <f t="shared" si="23"/>
        <v>300</v>
      </c>
      <c r="AZ63" s="22">
        <f t="shared" si="23"/>
        <v>0</v>
      </c>
      <c r="BA63" s="22">
        <f t="shared" si="23"/>
        <v>0</v>
      </c>
      <c r="BB63" s="22">
        <f t="shared" si="23"/>
        <v>0</v>
      </c>
      <c r="BC63" s="22">
        <f t="shared" si="23"/>
        <v>0</v>
      </c>
      <c r="BD63" s="22">
        <f t="shared" si="23"/>
        <v>0</v>
      </c>
      <c r="BE63" s="22">
        <f t="shared" si="23"/>
        <v>0</v>
      </c>
      <c r="BF63" s="22">
        <f t="shared" si="23"/>
        <v>0</v>
      </c>
      <c r="BG63" s="22">
        <f t="shared" si="23"/>
        <v>0</v>
      </c>
      <c r="BH63" s="22">
        <f t="shared" si="23"/>
        <v>0</v>
      </c>
      <c r="BI63" s="22">
        <f t="shared" si="23"/>
        <v>0</v>
      </c>
      <c r="BJ63" s="22">
        <f t="shared" si="23"/>
        <v>0</v>
      </c>
      <c r="BK63" s="22">
        <f t="shared" si="23"/>
        <v>0</v>
      </c>
      <c r="BL63" s="23">
        <f t="shared" si="23"/>
        <v>0</v>
      </c>
    </row>
    <row r="64" spans="1:64" x14ac:dyDescent="0.3">
      <c r="A64" s="3" t="s">
        <v>36</v>
      </c>
      <c r="B64" s="17">
        <f t="shared" si="5"/>
        <v>36.5</v>
      </c>
      <c r="C64" s="21">
        <f t="shared" ref="C64:AH64" si="24">IF(AND($B64&lt;C$53,$B64+$E16&gt;=C$53),$G16,0)</f>
        <v>0</v>
      </c>
      <c r="D64" s="22">
        <f t="shared" si="24"/>
        <v>0</v>
      </c>
      <c r="E64" s="22">
        <f t="shared" si="24"/>
        <v>0</v>
      </c>
      <c r="F64" s="22">
        <f t="shared" si="24"/>
        <v>0</v>
      </c>
      <c r="G64" s="22">
        <f t="shared" si="24"/>
        <v>0</v>
      </c>
      <c r="H64" s="22">
        <f t="shared" si="24"/>
        <v>0</v>
      </c>
      <c r="I64" s="22">
        <f t="shared" si="24"/>
        <v>0</v>
      </c>
      <c r="J64" s="22">
        <f t="shared" si="24"/>
        <v>0</v>
      </c>
      <c r="K64" s="22">
        <f t="shared" si="24"/>
        <v>0</v>
      </c>
      <c r="L64" s="22">
        <f t="shared" si="24"/>
        <v>0</v>
      </c>
      <c r="M64" s="22">
        <f t="shared" si="24"/>
        <v>0</v>
      </c>
      <c r="N64" s="22">
        <f t="shared" si="24"/>
        <v>0</v>
      </c>
      <c r="O64" s="22">
        <f t="shared" si="24"/>
        <v>0</v>
      </c>
      <c r="P64" s="22">
        <f t="shared" si="24"/>
        <v>0</v>
      </c>
      <c r="Q64" s="22">
        <f t="shared" si="24"/>
        <v>0</v>
      </c>
      <c r="R64" s="22">
        <f t="shared" si="24"/>
        <v>0</v>
      </c>
      <c r="S64" s="22">
        <f t="shared" si="24"/>
        <v>0</v>
      </c>
      <c r="T64" s="22">
        <f t="shared" si="24"/>
        <v>0</v>
      </c>
      <c r="U64" s="22">
        <f t="shared" si="24"/>
        <v>0</v>
      </c>
      <c r="V64" s="22">
        <f t="shared" si="24"/>
        <v>0</v>
      </c>
      <c r="W64" s="22">
        <f t="shared" si="24"/>
        <v>0</v>
      </c>
      <c r="X64" s="22">
        <f t="shared" si="24"/>
        <v>0</v>
      </c>
      <c r="Y64" s="22">
        <f t="shared" si="24"/>
        <v>0</v>
      </c>
      <c r="Z64" s="22">
        <f t="shared" si="24"/>
        <v>0</v>
      </c>
      <c r="AA64" s="22">
        <f t="shared" si="24"/>
        <v>0</v>
      </c>
      <c r="AB64" s="22">
        <f t="shared" si="24"/>
        <v>0</v>
      </c>
      <c r="AC64" s="22">
        <f t="shared" si="24"/>
        <v>0</v>
      </c>
      <c r="AD64" s="22">
        <f t="shared" si="24"/>
        <v>0</v>
      </c>
      <c r="AE64" s="22">
        <f t="shared" si="24"/>
        <v>0</v>
      </c>
      <c r="AF64" s="22">
        <f t="shared" si="24"/>
        <v>0</v>
      </c>
      <c r="AG64" s="22">
        <f t="shared" si="24"/>
        <v>0</v>
      </c>
      <c r="AH64" s="22">
        <f t="shared" si="24"/>
        <v>0</v>
      </c>
      <c r="AI64" s="22">
        <f t="shared" ref="AI64:BL64" si="25">IF(AND($B64&lt;AI$53,$B64+$E16&gt;=AI$53),$G16,0)</f>
        <v>0</v>
      </c>
      <c r="AJ64" s="22">
        <f t="shared" si="25"/>
        <v>0</v>
      </c>
      <c r="AK64" s="22">
        <f t="shared" si="25"/>
        <v>0</v>
      </c>
      <c r="AL64" s="22">
        <f t="shared" si="25"/>
        <v>0</v>
      </c>
      <c r="AM64" s="22">
        <f t="shared" si="25"/>
        <v>400</v>
      </c>
      <c r="AN64" s="22">
        <f t="shared" si="25"/>
        <v>400</v>
      </c>
      <c r="AO64" s="22">
        <f t="shared" si="25"/>
        <v>400</v>
      </c>
      <c r="AP64" s="22">
        <f t="shared" si="25"/>
        <v>400</v>
      </c>
      <c r="AQ64" s="22">
        <f t="shared" si="25"/>
        <v>0</v>
      </c>
      <c r="AR64" s="22">
        <f t="shared" si="25"/>
        <v>0</v>
      </c>
      <c r="AS64" s="22">
        <f t="shared" si="25"/>
        <v>0</v>
      </c>
      <c r="AT64" s="22">
        <f t="shared" si="25"/>
        <v>0</v>
      </c>
      <c r="AU64" s="22">
        <f t="shared" si="25"/>
        <v>0</v>
      </c>
      <c r="AV64" s="22">
        <f t="shared" si="25"/>
        <v>0</v>
      </c>
      <c r="AW64" s="22">
        <f t="shared" si="25"/>
        <v>0</v>
      </c>
      <c r="AX64" s="22">
        <f t="shared" si="25"/>
        <v>0</v>
      </c>
      <c r="AY64" s="22">
        <f t="shared" si="25"/>
        <v>0</v>
      </c>
      <c r="AZ64" s="22">
        <f t="shared" si="25"/>
        <v>0</v>
      </c>
      <c r="BA64" s="22">
        <f t="shared" si="25"/>
        <v>0</v>
      </c>
      <c r="BB64" s="22">
        <f t="shared" si="25"/>
        <v>0</v>
      </c>
      <c r="BC64" s="22">
        <f t="shared" si="25"/>
        <v>0</v>
      </c>
      <c r="BD64" s="22">
        <f t="shared" si="25"/>
        <v>0</v>
      </c>
      <c r="BE64" s="22">
        <f t="shared" si="25"/>
        <v>0</v>
      </c>
      <c r="BF64" s="22">
        <f t="shared" si="25"/>
        <v>0</v>
      </c>
      <c r="BG64" s="22">
        <f t="shared" si="25"/>
        <v>0</v>
      </c>
      <c r="BH64" s="22">
        <f t="shared" si="25"/>
        <v>0</v>
      </c>
      <c r="BI64" s="22">
        <f t="shared" si="25"/>
        <v>0</v>
      </c>
      <c r="BJ64" s="22">
        <f t="shared" si="25"/>
        <v>0</v>
      </c>
      <c r="BK64" s="22">
        <f t="shared" si="25"/>
        <v>0</v>
      </c>
      <c r="BL64" s="23">
        <f t="shared" si="25"/>
        <v>0</v>
      </c>
    </row>
    <row r="65" spans="1:64" x14ac:dyDescent="0.3">
      <c r="A65" s="3" t="s">
        <v>33</v>
      </c>
      <c r="B65" s="17">
        <f t="shared" si="5"/>
        <v>43</v>
      </c>
      <c r="C65" s="21">
        <f t="shared" ref="C65:AH65" si="26">IF(AND($B65&lt;C$53,$B65+$E17&gt;=C$53),$G17,0)</f>
        <v>0</v>
      </c>
      <c r="D65" s="22">
        <f t="shared" si="26"/>
        <v>0</v>
      </c>
      <c r="E65" s="22">
        <f t="shared" si="26"/>
        <v>0</v>
      </c>
      <c r="F65" s="22">
        <f t="shared" si="26"/>
        <v>0</v>
      </c>
      <c r="G65" s="22">
        <f t="shared" si="26"/>
        <v>0</v>
      </c>
      <c r="H65" s="22">
        <f t="shared" si="26"/>
        <v>0</v>
      </c>
      <c r="I65" s="22">
        <f t="shared" si="26"/>
        <v>0</v>
      </c>
      <c r="J65" s="22">
        <f t="shared" si="26"/>
        <v>0</v>
      </c>
      <c r="K65" s="22">
        <f t="shared" si="26"/>
        <v>0</v>
      </c>
      <c r="L65" s="22">
        <f t="shared" si="26"/>
        <v>0</v>
      </c>
      <c r="M65" s="22">
        <f t="shared" si="26"/>
        <v>0</v>
      </c>
      <c r="N65" s="22">
        <f t="shared" si="26"/>
        <v>0</v>
      </c>
      <c r="O65" s="22">
        <f t="shared" si="26"/>
        <v>0</v>
      </c>
      <c r="P65" s="22">
        <f t="shared" si="26"/>
        <v>0</v>
      </c>
      <c r="Q65" s="22">
        <f t="shared" si="26"/>
        <v>0</v>
      </c>
      <c r="R65" s="22">
        <f t="shared" si="26"/>
        <v>0</v>
      </c>
      <c r="S65" s="22">
        <f t="shared" si="26"/>
        <v>0</v>
      </c>
      <c r="T65" s="22">
        <f t="shared" si="26"/>
        <v>0</v>
      </c>
      <c r="U65" s="22">
        <f t="shared" si="26"/>
        <v>0</v>
      </c>
      <c r="V65" s="22">
        <f t="shared" si="26"/>
        <v>0</v>
      </c>
      <c r="W65" s="22">
        <f t="shared" si="26"/>
        <v>0</v>
      </c>
      <c r="X65" s="22">
        <f t="shared" si="26"/>
        <v>0</v>
      </c>
      <c r="Y65" s="22">
        <f t="shared" si="26"/>
        <v>0</v>
      </c>
      <c r="Z65" s="22">
        <f t="shared" si="26"/>
        <v>0</v>
      </c>
      <c r="AA65" s="22">
        <f t="shared" si="26"/>
        <v>0</v>
      </c>
      <c r="AB65" s="22">
        <f t="shared" si="26"/>
        <v>0</v>
      </c>
      <c r="AC65" s="22">
        <f t="shared" si="26"/>
        <v>0</v>
      </c>
      <c r="AD65" s="22">
        <f t="shared" si="26"/>
        <v>0</v>
      </c>
      <c r="AE65" s="22">
        <f t="shared" si="26"/>
        <v>0</v>
      </c>
      <c r="AF65" s="22">
        <f t="shared" si="26"/>
        <v>0</v>
      </c>
      <c r="AG65" s="22">
        <f t="shared" si="26"/>
        <v>0</v>
      </c>
      <c r="AH65" s="22">
        <f t="shared" si="26"/>
        <v>0</v>
      </c>
      <c r="AI65" s="22">
        <f t="shared" ref="AI65:BL65" si="27">IF(AND($B65&lt;AI$53,$B65+$E17&gt;=AI$53),$G17,0)</f>
        <v>0</v>
      </c>
      <c r="AJ65" s="22">
        <f t="shared" si="27"/>
        <v>0</v>
      </c>
      <c r="AK65" s="22">
        <f t="shared" si="27"/>
        <v>0</v>
      </c>
      <c r="AL65" s="22">
        <f t="shared" si="27"/>
        <v>0</v>
      </c>
      <c r="AM65" s="22">
        <f t="shared" si="27"/>
        <v>0</v>
      </c>
      <c r="AN65" s="22">
        <f t="shared" si="27"/>
        <v>0</v>
      </c>
      <c r="AO65" s="22">
        <f t="shared" si="27"/>
        <v>0</v>
      </c>
      <c r="AP65" s="22">
        <f t="shared" si="27"/>
        <v>0</v>
      </c>
      <c r="AQ65" s="22">
        <f t="shared" si="27"/>
        <v>0</v>
      </c>
      <c r="AR65" s="22">
        <f t="shared" si="27"/>
        <v>0</v>
      </c>
      <c r="AS65" s="22">
        <f t="shared" si="27"/>
        <v>0</v>
      </c>
      <c r="AT65" s="22">
        <f t="shared" si="27"/>
        <v>450</v>
      </c>
      <c r="AU65" s="22">
        <f t="shared" si="27"/>
        <v>450</v>
      </c>
      <c r="AV65" s="22">
        <f t="shared" si="27"/>
        <v>450</v>
      </c>
      <c r="AW65" s="22">
        <f t="shared" si="27"/>
        <v>0</v>
      </c>
      <c r="AX65" s="22">
        <f t="shared" si="27"/>
        <v>0</v>
      </c>
      <c r="AY65" s="22">
        <f t="shared" si="27"/>
        <v>0</v>
      </c>
      <c r="AZ65" s="22">
        <f t="shared" si="27"/>
        <v>0</v>
      </c>
      <c r="BA65" s="22">
        <f t="shared" si="27"/>
        <v>0</v>
      </c>
      <c r="BB65" s="22">
        <f t="shared" si="27"/>
        <v>0</v>
      </c>
      <c r="BC65" s="22">
        <f t="shared" si="27"/>
        <v>0</v>
      </c>
      <c r="BD65" s="22">
        <f t="shared" si="27"/>
        <v>0</v>
      </c>
      <c r="BE65" s="22">
        <f t="shared" si="27"/>
        <v>0</v>
      </c>
      <c r="BF65" s="22">
        <f t="shared" si="27"/>
        <v>0</v>
      </c>
      <c r="BG65" s="22">
        <f t="shared" si="27"/>
        <v>0</v>
      </c>
      <c r="BH65" s="22">
        <f t="shared" si="27"/>
        <v>0</v>
      </c>
      <c r="BI65" s="22">
        <f t="shared" si="27"/>
        <v>0</v>
      </c>
      <c r="BJ65" s="22">
        <f t="shared" si="27"/>
        <v>0</v>
      </c>
      <c r="BK65" s="22">
        <f t="shared" si="27"/>
        <v>0</v>
      </c>
      <c r="BL65" s="23">
        <f t="shared" si="27"/>
        <v>0</v>
      </c>
    </row>
    <row r="66" spans="1:64" x14ac:dyDescent="0.3">
      <c r="A66" s="3" t="s">
        <v>38</v>
      </c>
      <c r="B66" s="17">
        <f t="shared" si="5"/>
        <v>49</v>
      </c>
      <c r="C66" s="21">
        <f t="shared" ref="C66:AH66" si="28">IF(AND($B66&lt;C$53,$B66+$E18&gt;=C$53),$G18,0)</f>
        <v>0</v>
      </c>
      <c r="D66" s="22">
        <f t="shared" si="28"/>
        <v>0</v>
      </c>
      <c r="E66" s="22">
        <f t="shared" si="28"/>
        <v>0</v>
      </c>
      <c r="F66" s="22">
        <f t="shared" si="28"/>
        <v>0</v>
      </c>
      <c r="G66" s="22">
        <f t="shared" si="28"/>
        <v>0</v>
      </c>
      <c r="H66" s="22">
        <f t="shared" si="28"/>
        <v>0</v>
      </c>
      <c r="I66" s="22">
        <f t="shared" si="28"/>
        <v>0</v>
      </c>
      <c r="J66" s="22">
        <f t="shared" si="28"/>
        <v>0</v>
      </c>
      <c r="K66" s="22">
        <f t="shared" si="28"/>
        <v>0</v>
      </c>
      <c r="L66" s="22">
        <f t="shared" si="28"/>
        <v>0</v>
      </c>
      <c r="M66" s="22">
        <f t="shared" si="28"/>
        <v>0</v>
      </c>
      <c r="N66" s="22">
        <f t="shared" si="28"/>
        <v>0</v>
      </c>
      <c r="O66" s="22">
        <f t="shared" si="28"/>
        <v>0</v>
      </c>
      <c r="P66" s="22">
        <f t="shared" si="28"/>
        <v>0</v>
      </c>
      <c r="Q66" s="22">
        <f t="shared" si="28"/>
        <v>0</v>
      </c>
      <c r="R66" s="22">
        <f t="shared" si="28"/>
        <v>0</v>
      </c>
      <c r="S66" s="22">
        <f t="shared" si="28"/>
        <v>0</v>
      </c>
      <c r="T66" s="22">
        <f t="shared" si="28"/>
        <v>0</v>
      </c>
      <c r="U66" s="22">
        <f t="shared" si="28"/>
        <v>0</v>
      </c>
      <c r="V66" s="22">
        <f t="shared" si="28"/>
        <v>0</v>
      </c>
      <c r="W66" s="22">
        <f t="shared" si="28"/>
        <v>0</v>
      </c>
      <c r="X66" s="22">
        <f t="shared" si="28"/>
        <v>0</v>
      </c>
      <c r="Y66" s="22">
        <f t="shared" si="28"/>
        <v>0</v>
      </c>
      <c r="Z66" s="22">
        <f t="shared" si="28"/>
        <v>0</v>
      </c>
      <c r="AA66" s="22">
        <f t="shared" si="28"/>
        <v>0</v>
      </c>
      <c r="AB66" s="22">
        <f t="shared" si="28"/>
        <v>0</v>
      </c>
      <c r="AC66" s="22">
        <f t="shared" si="28"/>
        <v>0</v>
      </c>
      <c r="AD66" s="22">
        <f t="shared" si="28"/>
        <v>0</v>
      </c>
      <c r="AE66" s="22">
        <f t="shared" si="28"/>
        <v>0</v>
      </c>
      <c r="AF66" s="22">
        <f t="shared" si="28"/>
        <v>0</v>
      </c>
      <c r="AG66" s="22">
        <f t="shared" si="28"/>
        <v>0</v>
      </c>
      <c r="AH66" s="22">
        <f t="shared" si="28"/>
        <v>0</v>
      </c>
      <c r="AI66" s="22">
        <f t="shared" ref="AI66:BL66" si="29">IF(AND($B66&lt;AI$53,$B66+$E18&gt;=AI$53),$G18,0)</f>
        <v>0</v>
      </c>
      <c r="AJ66" s="22">
        <f t="shared" si="29"/>
        <v>0</v>
      </c>
      <c r="AK66" s="22">
        <f t="shared" si="29"/>
        <v>0</v>
      </c>
      <c r="AL66" s="22">
        <f t="shared" si="29"/>
        <v>0</v>
      </c>
      <c r="AM66" s="22">
        <f t="shared" si="29"/>
        <v>0</v>
      </c>
      <c r="AN66" s="22">
        <f t="shared" si="29"/>
        <v>0</v>
      </c>
      <c r="AO66" s="22">
        <f t="shared" si="29"/>
        <v>0</v>
      </c>
      <c r="AP66" s="22">
        <f t="shared" si="29"/>
        <v>0</v>
      </c>
      <c r="AQ66" s="22">
        <f t="shared" si="29"/>
        <v>0</v>
      </c>
      <c r="AR66" s="22">
        <f t="shared" si="29"/>
        <v>0</v>
      </c>
      <c r="AS66" s="22">
        <f t="shared" si="29"/>
        <v>0</v>
      </c>
      <c r="AT66" s="22">
        <f t="shared" si="29"/>
        <v>0</v>
      </c>
      <c r="AU66" s="22">
        <f t="shared" si="29"/>
        <v>0</v>
      </c>
      <c r="AV66" s="22">
        <f t="shared" si="29"/>
        <v>0</v>
      </c>
      <c r="AW66" s="22">
        <f t="shared" si="29"/>
        <v>0</v>
      </c>
      <c r="AX66" s="22">
        <f t="shared" si="29"/>
        <v>0</v>
      </c>
      <c r="AY66" s="22">
        <f t="shared" si="29"/>
        <v>0</v>
      </c>
      <c r="AZ66" s="22">
        <f t="shared" si="29"/>
        <v>300</v>
      </c>
      <c r="BA66" s="22">
        <f t="shared" si="29"/>
        <v>300</v>
      </c>
      <c r="BB66" s="22">
        <f t="shared" si="29"/>
        <v>300</v>
      </c>
      <c r="BC66" s="22">
        <f t="shared" si="29"/>
        <v>300</v>
      </c>
      <c r="BD66" s="22">
        <f t="shared" si="29"/>
        <v>300</v>
      </c>
      <c r="BE66" s="22">
        <f t="shared" si="29"/>
        <v>300</v>
      </c>
      <c r="BF66" s="22">
        <f t="shared" si="29"/>
        <v>300</v>
      </c>
      <c r="BG66" s="22">
        <f t="shared" si="29"/>
        <v>300</v>
      </c>
      <c r="BH66" s="22">
        <f t="shared" si="29"/>
        <v>0</v>
      </c>
      <c r="BI66" s="22">
        <f t="shared" si="29"/>
        <v>0</v>
      </c>
      <c r="BJ66" s="22">
        <f t="shared" si="29"/>
        <v>0</v>
      </c>
      <c r="BK66" s="22">
        <f t="shared" si="29"/>
        <v>0</v>
      </c>
      <c r="BL66" s="23">
        <f t="shared" si="29"/>
        <v>0</v>
      </c>
    </row>
    <row r="67" spans="1:64" x14ac:dyDescent="0.3">
      <c r="A67" s="3" t="s">
        <v>47</v>
      </c>
      <c r="B67" s="17">
        <f t="shared" si="5"/>
        <v>46</v>
      </c>
      <c r="C67" s="21">
        <f t="shared" ref="C67:AH67" si="30">IF(AND($B67&lt;C$53,$B67+$E19&gt;=C$53),$G19,0)</f>
        <v>0</v>
      </c>
      <c r="D67" s="22">
        <f t="shared" si="30"/>
        <v>0</v>
      </c>
      <c r="E67" s="22">
        <f t="shared" si="30"/>
        <v>0</v>
      </c>
      <c r="F67" s="22">
        <f t="shared" si="30"/>
        <v>0</v>
      </c>
      <c r="G67" s="22">
        <f t="shared" si="30"/>
        <v>0</v>
      </c>
      <c r="H67" s="22">
        <f t="shared" si="30"/>
        <v>0</v>
      </c>
      <c r="I67" s="22">
        <f t="shared" si="30"/>
        <v>0</v>
      </c>
      <c r="J67" s="22">
        <f t="shared" si="30"/>
        <v>0</v>
      </c>
      <c r="K67" s="22">
        <f t="shared" si="30"/>
        <v>0</v>
      </c>
      <c r="L67" s="22">
        <f t="shared" si="30"/>
        <v>0</v>
      </c>
      <c r="M67" s="22">
        <f t="shared" si="30"/>
        <v>0</v>
      </c>
      <c r="N67" s="22">
        <f t="shared" si="30"/>
        <v>0</v>
      </c>
      <c r="O67" s="22">
        <f t="shared" si="30"/>
        <v>0</v>
      </c>
      <c r="P67" s="22">
        <f t="shared" si="30"/>
        <v>0</v>
      </c>
      <c r="Q67" s="22">
        <f t="shared" si="30"/>
        <v>0</v>
      </c>
      <c r="R67" s="22">
        <f t="shared" si="30"/>
        <v>0</v>
      </c>
      <c r="S67" s="22">
        <f t="shared" si="30"/>
        <v>0</v>
      </c>
      <c r="T67" s="22">
        <f t="shared" si="30"/>
        <v>0</v>
      </c>
      <c r="U67" s="22">
        <f t="shared" si="30"/>
        <v>0</v>
      </c>
      <c r="V67" s="22">
        <f t="shared" si="30"/>
        <v>0</v>
      </c>
      <c r="W67" s="22">
        <f t="shared" si="30"/>
        <v>0</v>
      </c>
      <c r="X67" s="22">
        <f t="shared" si="30"/>
        <v>0</v>
      </c>
      <c r="Y67" s="22">
        <f t="shared" si="30"/>
        <v>0</v>
      </c>
      <c r="Z67" s="22">
        <f t="shared" si="30"/>
        <v>0</v>
      </c>
      <c r="AA67" s="22">
        <f t="shared" si="30"/>
        <v>0</v>
      </c>
      <c r="AB67" s="22">
        <f t="shared" si="30"/>
        <v>0</v>
      </c>
      <c r="AC67" s="22">
        <f t="shared" si="30"/>
        <v>0</v>
      </c>
      <c r="AD67" s="22">
        <f t="shared" si="30"/>
        <v>0</v>
      </c>
      <c r="AE67" s="22">
        <f t="shared" si="30"/>
        <v>0</v>
      </c>
      <c r="AF67" s="22">
        <f t="shared" si="30"/>
        <v>0</v>
      </c>
      <c r="AG67" s="22">
        <f t="shared" si="30"/>
        <v>0</v>
      </c>
      <c r="AH67" s="22">
        <f t="shared" si="30"/>
        <v>0</v>
      </c>
      <c r="AI67" s="22">
        <f t="shared" ref="AI67:BL67" si="31">IF(AND($B67&lt;AI$53,$B67+$E19&gt;=AI$53),$G19,0)</f>
        <v>0</v>
      </c>
      <c r="AJ67" s="22">
        <f t="shared" si="31"/>
        <v>0</v>
      </c>
      <c r="AK67" s="22">
        <f t="shared" si="31"/>
        <v>0</v>
      </c>
      <c r="AL67" s="22">
        <f t="shared" si="31"/>
        <v>0</v>
      </c>
      <c r="AM67" s="22">
        <f t="shared" si="31"/>
        <v>0</v>
      </c>
      <c r="AN67" s="22">
        <f t="shared" si="31"/>
        <v>0</v>
      </c>
      <c r="AO67" s="22">
        <f t="shared" si="31"/>
        <v>0</v>
      </c>
      <c r="AP67" s="22">
        <f t="shared" si="31"/>
        <v>0</v>
      </c>
      <c r="AQ67" s="22">
        <f t="shared" si="31"/>
        <v>0</v>
      </c>
      <c r="AR67" s="22">
        <f t="shared" si="31"/>
        <v>0</v>
      </c>
      <c r="AS67" s="22">
        <f t="shared" si="31"/>
        <v>0</v>
      </c>
      <c r="AT67" s="22">
        <f t="shared" si="31"/>
        <v>0</v>
      </c>
      <c r="AU67" s="22">
        <f t="shared" si="31"/>
        <v>0</v>
      </c>
      <c r="AV67" s="22">
        <f t="shared" si="31"/>
        <v>0</v>
      </c>
      <c r="AW67" s="22">
        <f t="shared" si="31"/>
        <v>400</v>
      </c>
      <c r="AX67" s="22">
        <f t="shared" si="31"/>
        <v>400</v>
      </c>
      <c r="AY67" s="22">
        <f t="shared" si="31"/>
        <v>400</v>
      </c>
      <c r="AZ67" s="22">
        <f t="shared" si="31"/>
        <v>400</v>
      </c>
      <c r="BA67" s="22">
        <f t="shared" si="31"/>
        <v>400</v>
      </c>
      <c r="BB67" s="22">
        <f t="shared" si="31"/>
        <v>400</v>
      </c>
      <c r="BC67" s="22">
        <f t="shared" si="31"/>
        <v>400</v>
      </c>
      <c r="BD67" s="22">
        <f t="shared" si="31"/>
        <v>400</v>
      </c>
      <c r="BE67" s="22">
        <f t="shared" si="31"/>
        <v>400</v>
      </c>
      <c r="BF67" s="22">
        <f t="shared" si="31"/>
        <v>400</v>
      </c>
      <c r="BG67" s="22">
        <f t="shared" si="31"/>
        <v>400</v>
      </c>
      <c r="BH67" s="22">
        <f t="shared" si="31"/>
        <v>400</v>
      </c>
      <c r="BI67" s="22">
        <f t="shared" si="31"/>
        <v>0</v>
      </c>
      <c r="BJ67" s="22">
        <f t="shared" si="31"/>
        <v>0</v>
      </c>
      <c r="BK67" s="22">
        <f t="shared" si="31"/>
        <v>0</v>
      </c>
      <c r="BL67" s="23">
        <f t="shared" si="31"/>
        <v>0</v>
      </c>
    </row>
    <row r="68" spans="1:64" x14ac:dyDescent="0.3">
      <c r="A68" s="3" t="s">
        <v>45</v>
      </c>
      <c r="B68" s="17">
        <f t="shared" si="5"/>
        <v>58</v>
      </c>
      <c r="C68" s="24">
        <f t="shared" ref="C68:AH68" si="32">IF(AND($B68&lt;C$53,$B68+$E20&gt;=C$53),$G20,0)</f>
        <v>0</v>
      </c>
      <c r="D68" s="25">
        <f t="shared" si="32"/>
        <v>0</v>
      </c>
      <c r="E68" s="25">
        <f t="shared" si="32"/>
        <v>0</v>
      </c>
      <c r="F68" s="25">
        <f t="shared" si="32"/>
        <v>0</v>
      </c>
      <c r="G68" s="25">
        <f t="shared" si="32"/>
        <v>0</v>
      </c>
      <c r="H68" s="25">
        <f t="shared" si="32"/>
        <v>0</v>
      </c>
      <c r="I68" s="25">
        <f t="shared" si="32"/>
        <v>0</v>
      </c>
      <c r="J68" s="25">
        <f t="shared" si="32"/>
        <v>0</v>
      </c>
      <c r="K68" s="25">
        <f t="shared" si="32"/>
        <v>0</v>
      </c>
      <c r="L68" s="25">
        <f t="shared" si="32"/>
        <v>0</v>
      </c>
      <c r="M68" s="25">
        <f t="shared" si="32"/>
        <v>0</v>
      </c>
      <c r="N68" s="25">
        <f t="shared" si="32"/>
        <v>0</v>
      </c>
      <c r="O68" s="25">
        <f t="shared" si="32"/>
        <v>0</v>
      </c>
      <c r="P68" s="25">
        <f t="shared" si="32"/>
        <v>0</v>
      </c>
      <c r="Q68" s="25">
        <f t="shared" si="32"/>
        <v>0</v>
      </c>
      <c r="R68" s="25">
        <f t="shared" si="32"/>
        <v>0</v>
      </c>
      <c r="S68" s="25">
        <f t="shared" si="32"/>
        <v>0</v>
      </c>
      <c r="T68" s="25">
        <f t="shared" si="32"/>
        <v>0</v>
      </c>
      <c r="U68" s="25">
        <f t="shared" si="32"/>
        <v>0</v>
      </c>
      <c r="V68" s="25">
        <f t="shared" si="32"/>
        <v>0</v>
      </c>
      <c r="W68" s="25">
        <f t="shared" si="32"/>
        <v>0</v>
      </c>
      <c r="X68" s="25">
        <f t="shared" si="32"/>
        <v>0</v>
      </c>
      <c r="Y68" s="25">
        <f t="shared" si="32"/>
        <v>0</v>
      </c>
      <c r="Z68" s="25">
        <f t="shared" si="32"/>
        <v>0</v>
      </c>
      <c r="AA68" s="25">
        <f t="shared" si="32"/>
        <v>0</v>
      </c>
      <c r="AB68" s="25">
        <f t="shared" si="32"/>
        <v>0</v>
      </c>
      <c r="AC68" s="25">
        <f t="shared" si="32"/>
        <v>0</v>
      </c>
      <c r="AD68" s="25">
        <f t="shared" si="32"/>
        <v>0</v>
      </c>
      <c r="AE68" s="25">
        <f t="shared" si="32"/>
        <v>0</v>
      </c>
      <c r="AF68" s="25">
        <f t="shared" si="32"/>
        <v>0</v>
      </c>
      <c r="AG68" s="25">
        <f t="shared" si="32"/>
        <v>0</v>
      </c>
      <c r="AH68" s="25">
        <f t="shared" si="32"/>
        <v>0</v>
      </c>
      <c r="AI68" s="25">
        <f t="shared" ref="AI68:BL68" si="33">IF(AND($B68&lt;AI$53,$B68+$E20&gt;=AI$53),$G20,0)</f>
        <v>0</v>
      </c>
      <c r="AJ68" s="25">
        <f t="shared" si="33"/>
        <v>0</v>
      </c>
      <c r="AK68" s="25">
        <f t="shared" si="33"/>
        <v>0</v>
      </c>
      <c r="AL68" s="25">
        <f t="shared" si="33"/>
        <v>0</v>
      </c>
      <c r="AM68" s="25">
        <f t="shared" si="33"/>
        <v>0</v>
      </c>
      <c r="AN68" s="25">
        <f t="shared" si="33"/>
        <v>0</v>
      </c>
      <c r="AO68" s="25">
        <f t="shared" si="33"/>
        <v>0</v>
      </c>
      <c r="AP68" s="25">
        <f t="shared" si="33"/>
        <v>0</v>
      </c>
      <c r="AQ68" s="25">
        <f t="shared" si="33"/>
        <v>0</v>
      </c>
      <c r="AR68" s="25">
        <f t="shared" si="33"/>
        <v>0</v>
      </c>
      <c r="AS68" s="25">
        <f t="shared" si="33"/>
        <v>0</v>
      </c>
      <c r="AT68" s="25">
        <f t="shared" si="33"/>
        <v>0</v>
      </c>
      <c r="AU68" s="25">
        <f t="shared" si="33"/>
        <v>0</v>
      </c>
      <c r="AV68" s="25">
        <f t="shared" si="33"/>
        <v>0</v>
      </c>
      <c r="AW68" s="25">
        <f t="shared" si="33"/>
        <v>0</v>
      </c>
      <c r="AX68" s="25">
        <f t="shared" si="33"/>
        <v>0</v>
      </c>
      <c r="AY68" s="25">
        <f t="shared" si="33"/>
        <v>0</v>
      </c>
      <c r="AZ68" s="25">
        <f t="shared" si="33"/>
        <v>0</v>
      </c>
      <c r="BA68" s="25">
        <f t="shared" si="33"/>
        <v>0</v>
      </c>
      <c r="BB68" s="25">
        <f t="shared" si="33"/>
        <v>0</v>
      </c>
      <c r="BC68" s="25">
        <f t="shared" si="33"/>
        <v>0</v>
      </c>
      <c r="BD68" s="25">
        <f t="shared" si="33"/>
        <v>0</v>
      </c>
      <c r="BE68" s="25">
        <f t="shared" si="33"/>
        <v>0</v>
      </c>
      <c r="BF68" s="25">
        <f t="shared" si="33"/>
        <v>0</v>
      </c>
      <c r="BG68" s="25">
        <f t="shared" si="33"/>
        <v>0</v>
      </c>
      <c r="BH68" s="25">
        <f t="shared" si="33"/>
        <v>0</v>
      </c>
      <c r="BI68" s="25">
        <f t="shared" si="33"/>
        <v>250</v>
      </c>
      <c r="BJ68" s="25">
        <f t="shared" si="33"/>
        <v>250</v>
      </c>
      <c r="BK68" s="25">
        <f t="shared" si="33"/>
        <v>250</v>
      </c>
      <c r="BL68" s="26">
        <f t="shared" si="33"/>
        <v>250</v>
      </c>
    </row>
    <row r="69" spans="1:64" x14ac:dyDescent="0.3">
      <c r="A69" s="27" t="s">
        <v>61</v>
      </c>
      <c r="C69" s="28">
        <f>SUM(C54:C68)</f>
        <v>500</v>
      </c>
      <c r="D69" s="28">
        <f t="shared" ref="D69:BF69" si="34">SUM(D54:D68)</f>
        <v>500</v>
      </c>
      <c r="E69" s="28">
        <f t="shared" si="34"/>
        <v>500</v>
      </c>
      <c r="F69" s="28">
        <f t="shared" si="34"/>
        <v>500</v>
      </c>
      <c r="G69" s="28">
        <f t="shared" si="34"/>
        <v>500</v>
      </c>
      <c r="H69" s="28">
        <f t="shared" si="34"/>
        <v>500</v>
      </c>
      <c r="I69" s="28">
        <f t="shared" si="34"/>
        <v>500</v>
      </c>
      <c r="J69" s="28">
        <f t="shared" si="34"/>
        <v>500</v>
      </c>
      <c r="K69" s="28">
        <f t="shared" si="34"/>
        <v>500</v>
      </c>
      <c r="L69" s="28">
        <f t="shared" si="34"/>
        <v>500</v>
      </c>
      <c r="M69" s="28">
        <f t="shared" si="34"/>
        <v>500</v>
      </c>
      <c r="N69" s="28">
        <f t="shared" si="34"/>
        <v>500</v>
      </c>
      <c r="O69" s="28">
        <f t="shared" si="34"/>
        <v>500</v>
      </c>
      <c r="P69" s="28">
        <f t="shared" si="34"/>
        <v>500</v>
      </c>
      <c r="Q69" s="28">
        <f t="shared" si="34"/>
        <v>500</v>
      </c>
      <c r="R69" s="28">
        <f t="shared" si="34"/>
        <v>500</v>
      </c>
      <c r="S69" s="28">
        <f t="shared" si="34"/>
        <v>400</v>
      </c>
      <c r="T69" s="28">
        <f t="shared" si="34"/>
        <v>800</v>
      </c>
      <c r="U69" s="28">
        <f t="shared" si="34"/>
        <v>800</v>
      </c>
      <c r="V69" s="28">
        <f t="shared" si="34"/>
        <v>800</v>
      </c>
      <c r="W69" s="28">
        <f t="shared" si="34"/>
        <v>800</v>
      </c>
      <c r="X69" s="28">
        <f t="shared" si="34"/>
        <v>800</v>
      </c>
      <c r="Y69" s="28">
        <f t="shared" si="34"/>
        <v>800</v>
      </c>
      <c r="Z69" s="28">
        <f t="shared" si="34"/>
        <v>800</v>
      </c>
      <c r="AA69" s="28">
        <f t="shared" si="34"/>
        <v>800</v>
      </c>
      <c r="AB69" s="28">
        <f t="shared" si="34"/>
        <v>800</v>
      </c>
      <c r="AC69" s="28">
        <f t="shared" si="34"/>
        <v>800</v>
      </c>
      <c r="AD69" s="28">
        <f t="shared" si="34"/>
        <v>400</v>
      </c>
      <c r="AE69" s="28">
        <f t="shared" si="34"/>
        <v>300</v>
      </c>
      <c r="AF69" s="28">
        <f t="shared" si="34"/>
        <v>600</v>
      </c>
      <c r="AG69" s="28">
        <f t="shared" si="34"/>
        <v>600</v>
      </c>
      <c r="AH69" s="28">
        <f t="shared" si="34"/>
        <v>750</v>
      </c>
      <c r="AI69" s="28">
        <f t="shared" si="34"/>
        <v>750</v>
      </c>
      <c r="AJ69" s="28">
        <f t="shared" si="34"/>
        <v>1150</v>
      </c>
      <c r="AK69" s="28">
        <f t="shared" si="34"/>
        <v>1150</v>
      </c>
      <c r="AL69" s="28">
        <f t="shared" si="34"/>
        <v>1150</v>
      </c>
      <c r="AM69" s="28">
        <f t="shared" si="34"/>
        <v>1150</v>
      </c>
      <c r="AN69" s="28">
        <f t="shared" si="34"/>
        <v>1150</v>
      </c>
      <c r="AO69" s="28">
        <f t="shared" si="34"/>
        <v>1150</v>
      </c>
      <c r="AP69" s="28">
        <f t="shared" si="34"/>
        <v>1150</v>
      </c>
      <c r="AQ69" s="28">
        <f t="shared" si="34"/>
        <v>750</v>
      </c>
      <c r="AR69" s="28">
        <f t="shared" si="34"/>
        <v>750</v>
      </c>
      <c r="AS69" s="28">
        <f t="shared" si="34"/>
        <v>750</v>
      </c>
      <c r="AT69" s="28">
        <f t="shared" si="34"/>
        <v>750</v>
      </c>
      <c r="AU69" s="28">
        <f t="shared" si="34"/>
        <v>750</v>
      </c>
      <c r="AV69" s="28">
        <f t="shared" si="34"/>
        <v>750</v>
      </c>
      <c r="AW69" s="28">
        <f t="shared" si="34"/>
        <v>700</v>
      </c>
      <c r="AX69" s="28">
        <f t="shared" si="34"/>
        <v>700</v>
      </c>
      <c r="AY69" s="28">
        <f t="shared" si="34"/>
        <v>700</v>
      </c>
      <c r="AZ69" s="28">
        <f t="shared" si="34"/>
        <v>700</v>
      </c>
      <c r="BA69" s="28">
        <f t="shared" si="34"/>
        <v>700</v>
      </c>
      <c r="BB69" s="28">
        <f t="shared" si="34"/>
        <v>700</v>
      </c>
      <c r="BC69" s="28">
        <f t="shared" si="34"/>
        <v>700</v>
      </c>
      <c r="BD69" s="28">
        <f t="shared" si="34"/>
        <v>700</v>
      </c>
      <c r="BE69" s="28">
        <f t="shared" si="34"/>
        <v>700</v>
      </c>
      <c r="BF69" s="28">
        <f t="shared" si="34"/>
        <v>700</v>
      </c>
      <c r="BG69" s="28">
        <f t="shared" ref="BG69:BL69" si="35">SUM(BG54:BG68)</f>
        <v>700</v>
      </c>
      <c r="BH69" s="28">
        <f t="shared" si="35"/>
        <v>400</v>
      </c>
      <c r="BI69" s="28">
        <f t="shared" si="35"/>
        <v>250</v>
      </c>
      <c r="BJ69" s="28">
        <f t="shared" si="35"/>
        <v>250</v>
      </c>
      <c r="BK69" s="28">
        <f t="shared" si="35"/>
        <v>250</v>
      </c>
      <c r="BL69" s="28">
        <f t="shared" si="35"/>
        <v>250</v>
      </c>
    </row>
  </sheetData>
  <phoneticPr fontId="0" type="noConversion"/>
  <printOptions headings="1" gridLines="1"/>
  <pageMargins left="0.75" right="0.75" top="1" bottom="1" header="0.5" footer="0.5"/>
  <pageSetup scale="13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6" r:id="rId4" name="Option Button 12">
              <controlPr defaultSize="0" autoFill="0" autoLine="0" autoPict="0">
                <anchor moveWithCells="1">
                  <from>
                    <xdr:col>1</xdr:col>
                    <xdr:colOff>198120</xdr:colOff>
                    <xdr:row>43</xdr:row>
                    <xdr:rowOff>114300</xdr:rowOff>
                  </from>
                  <to>
                    <xdr:col>3</xdr:col>
                    <xdr:colOff>220980</xdr:colOff>
                    <xdr:row>44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5" name="Option Button 13">
              <controlPr defaultSize="0" autoFill="0" autoLine="0" autoPict="0">
                <anchor moveWithCells="1">
                  <from>
                    <xdr:col>1</xdr:col>
                    <xdr:colOff>198120</xdr:colOff>
                    <xdr:row>45</xdr:row>
                    <xdr:rowOff>83820</xdr:rowOff>
                  </from>
                  <to>
                    <xdr:col>3</xdr:col>
                    <xdr:colOff>464820</xdr:colOff>
                    <xdr:row>46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Option Button 14">
              <controlPr defaultSize="0" autoFill="0" autoLine="0" autoPict="0">
                <anchor moveWithCells="1">
                  <from>
                    <xdr:col>1</xdr:col>
                    <xdr:colOff>198120</xdr:colOff>
                    <xdr:row>47</xdr:row>
                    <xdr:rowOff>68580</xdr:rowOff>
                  </from>
                  <to>
                    <xdr:col>3</xdr:col>
                    <xdr:colOff>220980</xdr:colOff>
                    <xdr:row>48</xdr:row>
                    <xdr:rowOff>121920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Monitoring Costs</vt:lpstr>
      <vt:lpstr>'Monitoring Costs'!Cost_per_day</vt:lpstr>
      <vt:lpstr>'Monitoring Costs'!Crash_amount</vt:lpstr>
      <vt:lpstr>'Monitoring Costs'!Max_crash</vt:lpstr>
      <vt:lpstr>'Monitoring Costs'!Print_Area</vt:lpstr>
      <vt:lpstr>'Monitoring Costs'!Project_time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2006-01-06T17:15:51Z</cp:lastPrinted>
  <dcterms:created xsi:type="dcterms:W3CDTF">2006-01-06T15:58:09Z</dcterms:created>
  <dcterms:modified xsi:type="dcterms:W3CDTF">2014-03-13T00:50:07Z</dcterms:modified>
</cp:coreProperties>
</file>